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drawings/drawing3.xml" ContentType="application/vnd.openxmlformats-officedocument.drawing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drawings/drawing5.xml" ContentType="application/vnd.openxmlformats-officedocument.drawing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7515" windowHeight="6150" firstSheet="5" activeTab="9"/>
  </bookViews>
  <sheets>
    <sheet name="answers (sprt)" sheetId="1" r:id="rId1"/>
    <sheet name="answers (2)" sheetId="2" r:id="rId2"/>
    <sheet name="answers" sheetId="3" r:id="rId3"/>
    <sheet name="questions (2)" sheetId="4" r:id="rId4"/>
    <sheet name="problem" sheetId="5" r:id="rId5"/>
    <sheet name="questions" sheetId="6" r:id="rId6"/>
    <sheet name="arcsecstarter" sheetId="7" r:id="rId7"/>
    <sheet name="arcsecq1Qmix" sheetId="8" r:id="rId8"/>
    <sheet name="arcsecq1A" sheetId="9" r:id="rId9"/>
    <sheet name="arcsecq1Q" sheetId="10" r:id="rId10"/>
    <sheet name="arcsecq1Q (sprt)" sheetId="11" r:id="rId11"/>
    <sheet name="ontarget" sheetId="12" r:id="rId12"/>
    <sheet name="Sheet1" sheetId="13" r:id="rId13"/>
  </sheets>
  <definedNames>
    <definedName name="_xlnm.Print_Area" localSheetId="6">'arcsecstarter'!$A$1:$H$61</definedName>
  </definedNames>
  <calcPr fullCalcOnLoad="1"/>
</workbook>
</file>

<file path=xl/sharedStrings.xml><?xml version="1.0" encoding="utf-8"?>
<sst xmlns="http://schemas.openxmlformats.org/spreadsheetml/2006/main" count="316" uniqueCount="51">
  <si>
    <t>Arcs and sectors</t>
  </si>
  <si>
    <t>Angle</t>
  </si>
  <si>
    <t>Radius(cm)</t>
  </si>
  <si>
    <t>Arc length(cm)</t>
  </si>
  <si>
    <t>Sector Area(cm)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</si>
  <si>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</si>
  <si>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</si>
  <si>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</si>
  <si>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</si>
  <si>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</si>
  <si>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</si>
  <si>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</si>
  <si>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</si>
  <si>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</si>
  <si>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</si>
  <si>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http://nrich.maths.org/public/viewer.php?obj_id=5361</t>
  </si>
  <si>
    <t>http://nrich.maths.org/public/viewer.php?obj_id=554</t>
  </si>
  <si>
    <t>http://nrich.maths.org/public/viewer.php?obj_id=2161</t>
  </si>
  <si>
    <t>http://nrich.maths.org/public/leg.php?code=102&amp;cl=3&amp;cldcmpid=866</t>
  </si>
  <si>
    <t>Tethered Goat</t>
  </si>
  <si>
    <t>A goat is tethered by a 6 metre rope to the outside corner of a shed measuring 4 metres by 5 metres in a grassy field. What area of grass can the goat graze?</t>
  </si>
  <si>
    <t>STUCK?</t>
  </si>
  <si>
    <r>
      <rPr>
        <sz val="10"/>
        <rFont val="Wingdings 3"/>
        <family val="1"/>
      </rPr>
      <t></t>
    </r>
    <r>
      <rPr>
        <sz val="10"/>
        <rFont val="Arial"/>
        <family val="2"/>
      </rPr>
      <t xml:space="preserve"> INTRODUCE a diagram.</t>
    </r>
  </si>
  <si>
    <r>
      <rPr>
        <sz val="10"/>
        <rFont val="Wingdings 3"/>
        <family val="1"/>
      </rPr>
      <t></t>
    </r>
    <r>
      <rPr>
        <sz val="10"/>
        <rFont val="Arial"/>
        <family val="2"/>
      </rPr>
      <t xml:space="preserve"> Write down what you KNOW.</t>
    </r>
  </si>
  <si>
    <r>
      <rPr>
        <sz val="10"/>
        <rFont val="Wingdings 3"/>
        <family val="1"/>
      </rPr>
      <t></t>
    </r>
    <r>
      <rPr>
        <sz val="10"/>
        <rFont val="Arial"/>
        <family val="2"/>
      </rPr>
      <t xml:space="preserve"> Be clear on what you WANT.</t>
    </r>
  </si>
  <si>
    <r>
      <rPr>
        <sz val="10"/>
        <rFont val="Wingdings 3"/>
        <family val="1"/>
      </rPr>
      <t></t>
    </r>
    <r>
      <rPr>
        <sz val="10"/>
        <rFont val="Arial"/>
        <family val="2"/>
      </rPr>
      <t xml:space="preserve"> Break up what you WANT into manageable pieces.</t>
    </r>
  </si>
  <si>
    <r>
      <t>Arc length(cm</t>
    </r>
    <r>
      <rPr>
        <sz val="10"/>
        <rFont val="Arial"/>
        <family val="0"/>
      </rPr>
      <t>)</t>
    </r>
  </si>
  <si>
    <t>Sector Area(cm²)</t>
  </si>
  <si>
    <t>Diameter (cm)</t>
  </si>
  <si>
    <t>Circumference (cm)</t>
  </si>
  <si>
    <r>
      <t>Circle Area (cm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</si>
  <si>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</si>
  <si>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</si>
  <si>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</si>
  <si>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</si>
  <si>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</si>
  <si>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</si>
  <si>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</si>
  <si>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</si>
  <si>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</si>
  <si>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</si>
  <si>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r>
      <t xml:space="preserve">Work out the shaded areas in terms of </t>
    </r>
    <r>
      <rPr>
        <sz val="10"/>
        <rFont val="Calibri"/>
        <family val="2"/>
      </rPr>
      <t>π</t>
    </r>
  </si>
  <si>
    <r>
      <t xml:space="preserve">Work out the shaded areas in terms of </t>
    </r>
    <r>
      <rPr>
        <b/>
        <sz val="36"/>
        <rFont val="Calibri"/>
        <family val="2"/>
      </rPr>
      <t>π</t>
    </r>
  </si>
  <si>
    <r>
      <t>Circle Area (cm</t>
    </r>
    <r>
      <rPr>
        <sz val="12"/>
        <rFont val="Calibri"/>
        <family val="2"/>
      </rPr>
      <t>²</t>
    </r>
    <r>
      <rPr>
        <sz val="12"/>
        <rFont val="Arial"/>
        <family val="2"/>
      </rPr>
      <t>)</t>
    </r>
  </si>
  <si>
    <t>Circle Areas, Circumference, Arc length, Sector Area</t>
  </si>
  <si>
    <t>Choose an angle and a radius.</t>
  </si>
  <si>
    <t>Calculate the circle diameter, circle area, circumference, arc length and sector area.</t>
  </si>
  <si>
    <t>Give your partner two pieces of information – can they find the rest?</t>
  </si>
  <si>
    <t>How many different questions are possible for a given angle and radius?</t>
  </si>
  <si>
    <t>In some cases this is not possible, when?</t>
  </si>
  <si>
    <t>When is this easier or harder?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</si>
</sst>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0"/>
    <numFmt numFmtId="171" formatCode="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9">
    <font>
      <sz val="10"/>
      <name val="Arial"/>
      <family val="0"/>
    </font>
    <font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Wingdings 3"/>
      <family val="1"/>
    </font>
    <font>
      <sz val="14"/>
      <name val="Arial"/>
      <family val="2"/>
    </font>
    <font>
      <sz val="10"/>
      <name val="Calibri"/>
      <family val="2"/>
    </font>
    <font>
      <b/>
      <sz val="36"/>
      <name val="Arial"/>
      <family val="2"/>
    </font>
    <font>
      <b/>
      <sz val="36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sz val="14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2" fontId="0" fillId="33" borderId="10" xfId="0" applyNumberFormat="1" applyFill="1" applyBorder="1" applyAlignment="1">
      <alignment horizontal="center" vertical="center"/>
    </xf>
    <xf numFmtId="0" fontId="47" fillId="0" borderId="0" xfId="53" applyAlignment="1" applyProtection="1">
      <alignment/>
      <protection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Alignment="1">
      <alignment shrinkToFit="1"/>
    </xf>
    <xf numFmtId="0" fontId="8" fillId="33" borderId="10" xfId="0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169" fontId="8" fillId="33" borderId="10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69" fontId="3" fillId="34" borderId="15" xfId="0" applyNumberFormat="1" applyFont="1" applyFill="1" applyBorder="1" applyAlignment="1">
      <alignment horizontal="center" vertical="center"/>
    </xf>
    <xf numFmtId="169" fontId="3" fillId="34" borderId="17" xfId="0" applyNumberFormat="1" applyFont="1" applyFill="1" applyBorder="1" applyAlignment="1">
      <alignment horizontal="center" vertical="center"/>
    </xf>
    <xf numFmtId="169" fontId="3" fillId="34" borderId="19" xfId="0" applyNumberFormat="1" applyFont="1" applyFill="1" applyBorder="1" applyAlignment="1">
      <alignment horizontal="center" vertical="center"/>
    </xf>
    <xf numFmtId="169" fontId="3" fillId="34" borderId="21" xfId="0" applyNumberFormat="1" applyFont="1" applyFill="1" applyBorder="1" applyAlignment="1">
      <alignment horizontal="center" vertical="center"/>
    </xf>
    <xf numFmtId="0" fontId="55" fillId="34" borderId="15" xfId="0" applyFont="1" applyFill="1" applyBorder="1" applyAlignment="1">
      <alignment horizontal="center" vertical="center"/>
    </xf>
    <xf numFmtId="169" fontId="55" fillId="34" borderId="15" xfId="0" applyNumberFormat="1" applyFont="1" applyFill="1" applyBorder="1" applyAlignment="1">
      <alignment horizontal="center" vertical="center"/>
    </xf>
    <xf numFmtId="169" fontId="55" fillId="34" borderId="22" xfId="0" applyNumberFormat="1" applyFont="1" applyFill="1" applyBorder="1" applyAlignment="1">
      <alignment horizontal="center" vertical="center"/>
    </xf>
    <xf numFmtId="0" fontId="55" fillId="34" borderId="17" xfId="0" applyFont="1" applyFill="1" applyBorder="1" applyAlignment="1">
      <alignment horizontal="center" vertical="center"/>
    </xf>
    <xf numFmtId="169" fontId="55" fillId="34" borderId="17" xfId="0" applyNumberFormat="1" applyFont="1" applyFill="1" applyBorder="1" applyAlignment="1">
      <alignment horizontal="center" vertical="center"/>
    </xf>
    <xf numFmtId="169" fontId="55" fillId="34" borderId="23" xfId="0" applyNumberFormat="1" applyFont="1" applyFill="1" applyBorder="1" applyAlignment="1">
      <alignment horizontal="center" vertical="center"/>
    </xf>
    <xf numFmtId="0" fontId="55" fillId="34" borderId="19" xfId="0" applyFont="1" applyFill="1" applyBorder="1" applyAlignment="1">
      <alignment horizontal="center" vertical="center"/>
    </xf>
    <xf numFmtId="169" fontId="55" fillId="34" borderId="19" xfId="0" applyNumberFormat="1" applyFont="1" applyFill="1" applyBorder="1" applyAlignment="1">
      <alignment horizontal="center" vertical="center"/>
    </xf>
    <xf numFmtId="169" fontId="55" fillId="34" borderId="24" xfId="0" applyNumberFormat="1" applyFont="1" applyFill="1" applyBorder="1" applyAlignment="1">
      <alignment horizontal="center" vertical="center"/>
    </xf>
    <xf numFmtId="0" fontId="55" fillId="34" borderId="21" xfId="0" applyFont="1" applyFill="1" applyBorder="1" applyAlignment="1">
      <alignment horizontal="center" vertical="center"/>
    </xf>
    <xf numFmtId="169" fontId="55" fillId="34" borderId="21" xfId="0" applyNumberFormat="1" applyFont="1" applyFill="1" applyBorder="1" applyAlignment="1">
      <alignment horizontal="center" vertical="center"/>
    </xf>
    <xf numFmtId="169" fontId="55" fillId="34" borderId="25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1" fillId="34" borderId="0" xfId="0" applyFont="1" applyFill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169" fontId="3" fillId="34" borderId="22" xfId="0" applyNumberFormat="1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center" vertical="center"/>
    </xf>
    <xf numFmtId="169" fontId="3" fillId="34" borderId="23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/>
    </xf>
    <xf numFmtId="0" fontId="3" fillId="34" borderId="19" xfId="0" applyFont="1" applyFill="1" applyBorder="1" applyAlignment="1">
      <alignment horizontal="center" vertical="center"/>
    </xf>
    <xf numFmtId="169" fontId="3" fillId="34" borderId="24" xfId="0" applyNumberFormat="1" applyFont="1" applyFill="1" applyBorder="1" applyAlignment="1">
      <alignment horizontal="center" vertical="center"/>
    </xf>
    <xf numFmtId="0" fontId="3" fillId="34" borderId="20" xfId="0" applyFont="1" applyFill="1" applyBorder="1" applyAlignment="1">
      <alignment horizontal="center" vertical="center"/>
    </xf>
    <xf numFmtId="0" fontId="3" fillId="34" borderId="21" xfId="0" applyFont="1" applyFill="1" applyBorder="1" applyAlignment="1">
      <alignment horizontal="center" vertical="center"/>
    </xf>
    <xf numFmtId="169" fontId="3" fillId="34" borderId="25" xfId="0" applyNumberFormat="1" applyFont="1" applyFill="1" applyBorder="1" applyAlignment="1">
      <alignment horizontal="center" vertical="center"/>
    </xf>
    <xf numFmtId="0" fontId="8" fillId="34" borderId="14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56" fillId="34" borderId="15" xfId="0" applyFont="1" applyFill="1" applyBorder="1" applyAlignment="1">
      <alignment horizontal="center" vertical="center"/>
    </xf>
    <xf numFmtId="169" fontId="56" fillId="34" borderId="15" xfId="0" applyNumberFormat="1" applyFont="1" applyFill="1" applyBorder="1" applyAlignment="1">
      <alignment horizontal="center" vertical="center"/>
    </xf>
    <xf numFmtId="169" fontId="56" fillId="34" borderId="22" xfId="0" applyNumberFormat="1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56" fillId="34" borderId="17" xfId="0" applyFont="1" applyFill="1" applyBorder="1" applyAlignment="1">
      <alignment horizontal="center" vertical="center"/>
    </xf>
    <xf numFmtId="169" fontId="56" fillId="34" borderId="17" xfId="0" applyNumberFormat="1" applyFont="1" applyFill="1" applyBorder="1" applyAlignment="1">
      <alignment horizontal="center" vertical="center"/>
    </xf>
    <xf numFmtId="169" fontId="56" fillId="34" borderId="23" xfId="0" applyNumberFormat="1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vertical="center"/>
    </xf>
    <xf numFmtId="169" fontId="56" fillId="34" borderId="19" xfId="0" applyNumberFormat="1" applyFont="1" applyFill="1" applyBorder="1" applyAlignment="1">
      <alignment horizontal="center" vertical="center"/>
    </xf>
    <xf numFmtId="169" fontId="56" fillId="34" borderId="24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10" fillId="34" borderId="0" xfId="0" applyFont="1" applyFill="1" applyAlignment="1">
      <alignment horizontal="center" vertical="center" textRotation="18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6</xdr:row>
      <xdr:rowOff>0</xdr:rowOff>
    </xdr:from>
    <xdr:to>
      <xdr:col>6</xdr:col>
      <xdr:colOff>142875</xdr:colOff>
      <xdr:row>10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971550"/>
          <a:ext cx="752475" cy="762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228600</xdr:rowOff>
    </xdr:from>
    <xdr:to>
      <xdr:col>7</xdr:col>
      <xdr:colOff>533400</xdr:colOff>
      <xdr:row>14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2254" t="4194" r="37477" b="6451"/>
        <a:stretch>
          <a:fillRect/>
        </a:stretch>
      </xdr:blipFill>
      <xdr:spPr>
        <a:xfrm>
          <a:off x="504825" y="228600"/>
          <a:ext cx="53530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228600</xdr:rowOff>
    </xdr:from>
    <xdr:to>
      <xdr:col>7</xdr:col>
      <xdr:colOff>533400</xdr:colOff>
      <xdr:row>14</xdr:row>
      <xdr:rowOff>304800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l="12254" t="4194" r="37477" b="6451"/>
        <a:stretch>
          <a:fillRect/>
        </a:stretch>
      </xdr:blipFill>
      <xdr:spPr>
        <a:xfrm>
          <a:off x="504825" y="228600"/>
          <a:ext cx="5353050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228600</xdr:rowOff>
    </xdr:from>
    <xdr:to>
      <xdr:col>7</xdr:col>
      <xdr:colOff>104775</xdr:colOff>
      <xdr:row>14</xdr:row>
      <xdr:rowOff>304800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12254" t="4194" r="37477" b="6451"/>
        <a:stretch>
          <a:fillRect/>
        </a:stretch>
      </xdr:blipFill>
      <xdr:spPr>
        <a:xfrm>
          <a:off x="504825" y="228600"/>
          <a:ext cx="492442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266700</xdr:colOff>
      <xdr:row>0</xdr:row>
      <xdr:rowOff>228600</xdr:rowOff>
    </xdr:from>
    <xdr:to>
      <xdr:col>7</xdr:col>
      <xdr:colOff>104775</xdr:colOff>
      <xdr:row>14</xdr:row>
      <xdr:rowOff>304800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rcRect l="12254" t="4194" r="37477" b="6451"/>
        <a:stretch>
          <a:fillRect/>
        </a:stretch>
      </xdr:blipFill>
      <xdr:spPr>
        <a:xfrm>
          <a:off x="504825" y="228600"/>
          <a:ext cx="4924425" cy="527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1</xdr:row>
      <xdr:rowOff>19050</xdr:rowOff>
    </xdr:from>
    <xdr:to>
      <xdr:col>23</xdr:col>
      <xdr:colOff>352425</xdr:colOff>
      <xdr:row>65</xdr:row>
      <xdr:rowOff>114300</xdr:rowOff>
    </xdr:to>
    <xdr:pic>
      <xdr:nvPicPr>
        <xdr:cNvPr id="1" name="Picture 1" descr="http://2.bp.blogspot.com/-zTIC1xnlPTk/T3yEPims88I/AAAAAAAAEE0/fL1eNtGhlKg/s1600/Pictur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80975"/>
          <a:ext cx="14363700" cy="10458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nrich.maths.org/public/viewer.php?obj_id=5361" TargetMode="External" /><Relationship Id="rId2" Type="http://schemas.openxmlformats.org/officeDocument/2006/relationships/hyperlink" Target="http://nrich.maths.org/public/viewer.php?obj_id=554" TargetMode="External" /><Relationship Id="rId3" Type="http://schemas.openxmlformats.org/officeDocument/2006/relationships/hyperlink" Target="http://nrich.maths.org/public/viewer.php?obj_id=2161" TargetMode="External" /><Relationship Id="rId4" Type="http://schemas.openxmlformats.org/officeDocument/2006/relationships/hyperlink" Target="http://nrich.maths.org/public/leg.php?code=102&amp;cl=3&amp;cldcmpid=866" TargetMode="External" /><Relationship Id="rId5" Type="http://schemas.openxmlformats.org/officeDocument/2006/relationships/drawing" Target="../drawings/drawing1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P17"/>
  <sheetViews>
    <sheetView zoomScalePageLayoutView="0" workbookViewId="0" topLeftCell="A1">
      <selection activeCell="A12" sqref="A12"/>
    </sheetView>
  </sheetViews>
  <sheetFormatPr defaultColWidth="9.140625" defaultRowHeight="33.75" customHeight="1"/>
  <sheetData>
    <row r="1" spans="1:16" ht="33.75" customHeight="1" thickBot="1" thickTop="1">
      <c r="A1" s="15"/>
      <c r="B1" s="15"/>
      <c r="C1" s="18">
        <v>5.49778705</v>
      </c>
      <c r="D1" s="15"/>
      <c r="E1" s="18">
        <v>596.8310467754476</v>
      </c>
      <c r="F1" s="15"/>
      <c r="G1" s="18">
        <v>763.943739872573</v>
      </c>
      <c r="J1" s="15"/>
      <c r="K1" s="15"/>
      <c r="L1" s="18">
        <v>5.49778705</v>
      </c>
      <c r="M1" s="15"/>
      <c r="N1" s="18">
        <v>596.8310467754476</v>
      </c>
      <c r="O1" s="15"/>
      <c r="P1" s="18">
        <v>763.943739872573</v>
      </c>
    </row>
    <row r="2" spans="1:16" ht="33.75" customHeight="1" thickBot="1" thickTop="1">
      <c r="A2" s="15"/>
      <c r="B2" s="18">
        <v>1193.6620935508952</v>
      </c>
      <c r="C2" s="15"/>
      <c r="D2" s="18">
        <v>23.873241871017903</v>
      </c>
      <c r="E2" s="15"/>
      <c r="F2" s="18">
        <v>33.33333333333334</v>
      </c>
      <c r="G2" s="17"/>
      <c r="J2" s="15"/>
      <c r="K2" s="18">
        <v>1193.6620935508952</v>
      </c>
      <c r="L2" s="15"/>
      <c r="M2" s="18">
        <v>23.873241871017903</v>
      </c>
      <c r="N2" s="15"/>
      <c r="O2" s="18">
        <v>33.33333333333334</v>
      </c>
      <c r="P2" s="17"/>
    </row>
    <row r="3" spans="1:16" ht="33.75" customHeight="1" thickBot="1" thickTop="1">
      <c r="A3" s="18">
        <v>7.180961108472784</v>
      </c>
      <c r="B3" s="15"/>
      <c r="C3" s="18">
        <v>19.242254675</v>
      </c>
      <c r="D3" s="15"/>
      <c r="E3" s="18">
        <v>10.471975333333333</v>
      </c>
      <c r="F3" s="17"/>
      <c r="G3" s="18">
        <v>38.19718699362865</v>
      </c>
      <c r="J3" s="18">
        <v>7.180961108472784</v>
      </c>
      <c r="K3" s="15"/>
      <c r="L3" s="18">
        <v>19.242254675</v>
      </c>
      <c r="M3" s="15"/>
      <c r="N3" s="18">
        <v>10.471975333333333</v>
      </c>
      <c r="O3" s="17"/>
      <c r="P3" s="18">
        <v>38.19718699362865</v>
      </c>
    </row>
    <row r="4" spans="1:16" ht="33.75" customHeight="1" thickBot="1" thickTop="1">
      <c r="A4" s="15"/>
      <c r="B4" s="18">
        <v>212.20659440904805</v>
      </c>
      <c r="C4" s="15"/>
      <c r="D4" s="16">
        <v>5</v>
      </c>
      <c r="E4" s="17"/>
      <c r="F4" s="18">
        <v>5.729578049044297</v>
      </c>
      <c r="G4" s="17"/>
      <c r="J4" s="15"/>
      <c r="K4" s="18">
        <v>212.20659440904805</v>
      </c>
      <c r="L4" s="15"/>
      <c r="M4" s="16">
        <v>5</v>
      </c>
      <c r="N4" s="17"/>
      <c r="O4" s="18">
        <v>5.729578049044297</v>
      </c>
      <c r="P4" s="17"/>
    </row>
    <row r="5" spans="1:16" ht="33.75" customHeight="1" thickBot="1" thickTop="1">
      <c r="A5" s="15"/>
      <c r="B5" s="15"/>
      <c r="C5" s="18">
        <v>104.71975333333332</v>
      </c>
      <c r="D5" s="17"/>
      <c r="E5" s="18">
        <v>12.53314126625883</v>
      </c>
      <c r="F5" s="17"/>
      <c r="G5" s="18">
        <v>23.873241871017903</v>
      </c>
      <c r="J5" s="15"/>
      <c r="K5" s="15"/>
      <c r="L5" s="18">
        <v>104.71975333333332</v>
      </c>
      <c r="M5" s="17"/>
      <c r="N5" s="18">
        <v>12.53314126625883</v>
      </c>
      <c r="O5" s="17"/>
      <c r="P5" s="18">
        <v>23.873241871017903</v>
      </c>
    </row>
    <row r="6" ht="33.75" customHeight="1" thickBot="1" thickTop="1"/>
    <row r="7" spans="1:16" ht="33.75" customHeight="1" thickBot="1" thickTop="1">
      <c r="A7" s="15"/>
      <c r="B7" s="15"/>
      <c r="C7" s="18">
        <v>5.49778705</v>
      </c>
      <c r="D7" s="15"/>
      <c r="E7" s="18">
        <v>596.8310467754476</v>
      </c>
      <c r="F7" s="15"/>
      <c r="G7" s="18">
        <v>763.943739872573</v>
      </c>
      <c r="J7" s="15"/>
      <c r="K7" s="15"/>
      <c r="L7" s="18">
        <v>5.49778705</v>
      </c>
      <c r="M7" s="15"/>
      <c r="N7" s="18">
        <v>596.8310467754476</v>
      </c>
      <c r="O7" s="15"/>
      <c r="P7" s="18">
        <v>763.943739872573</v>
      </c>
    </row>
    <row r="8" spans="1:16" ht="33.75" customHeight="1" thickBot="1" thickTop="1">
      <c r="A8" s="15"/>
      <c r="B8" s="18">
        <v>1193.6620935508952</v>
      </c>
      <c r="C8" s="15"/>
      <c r="D8" s="18">
        <v>23.873241871017903</v>
      </c>
      <c r="E8" s="15"/>
      <c r="F8" s="18">
        <v>33.33333333333334</v>
      </c>
      <c r="G8" s="17"/>
      <c r="J8" s="15"/>
      <c r="K8" s="18">
        <v>1193.6620935508952</v>
      </c>
      <c r="L8" s="15"/>
      <c r="M8" s="18">
        <v>23.873241871017903</v>
      </c>
      <c r="N8" s="15"/>
      <c r="O8" s="18">
        <v>33.33333333333334</v>
      </c>
      <c r="P8" s="17"/>
    </row>
    <row r="9" spans="1:16" ht="33.75" customHeight="1" thickBot="1" thickTop="1">
      <c r="A9" s="18">
        <v>7.180961108472784</v>
      </c>
      <c r="B9" s="15"/>
      <c r="C9" s="18">
        <v>19.242254675</v>
      </c>
      <c r="D9" s="15"/>
      <c r="E9" s="18">
        <v>10.471975333333333</v>
      </c>
      <c r="F9" s="17"/>
      <c r="G9" s="18">
        <v>38.19718699362865</v>
      </c>
      <c r="J9" s="18">
        <v>7.180961108472784</v>
      </c>
      <c r="K9" s="15"/>
      <c r="L9" s="18">
        <v>19.242254675</v>
      </c>
      <c r="M9" s="15"/>
      <c r="N9" s="18">
        <v>10.471975333333333</v>
      </c>
      <c r="O9" s="17"/>
      <c r="P9" s="18">
        <v>38.19718699362865</v>
      </c>
    </row>
    <row r="10" spans="1:16" ht="33.75" customHeight="1" thickBot="1" thickTop="1">
      <c r="A10" s="15"/>
      <c r="B10" s="18">
        <v>212.20659440904805</v>
      </c>
      <c r="C10" s="15"/>
      <c r="D10" s="16">
        <v>5</v>
      </c>
      <c r="E10" s="17"/>
      <c r="F10" s="18">
        <v>5.729578049044297</v>
      </c>
      <c r="G10" s="17"/>
      <c r="J10" s="15"/>
      <c r="K10" s="18">
        <v>212.20659440904805</v>
      </c>
      <c r="L10" s="15"/>
      <c r="M10" s="16">
        <v>5</v>
      </c>
      <c r="N10" s="17"/>
      <c r="O10" s="18">
        <v>5.729578049044297</v>
      </c>
      <c r="P10" s="17"/>
    </row>
    <row r="11" spans="1:16" ht="33.75" customHeight="1" thickBot="1" thickTop="1">
      <c r="A11" s="15"/>
      <c r="B11" s="15"/>
      <c r="C11" s="18">
        <v>104.71975333333332</v>
      </c>
      <c r="D11" s="17"/>
      <c r="E11" s="18">
        <v>12.53314126625883</v>
      </c>
      <c r="F11" s="17"/>
      <c r="G11" s="18">
        <v>23.873241871017903</v>
      </c>
      <c r="J11" s="15"/>
      <c r="K11" s="15"/>
      <c r="L11" s="18">
        <v>104.71975333333332</v>
      </c>
      <c r="M11" s="17"/>
      <c r="N11" s="18">
        <v>12.53314126625883</v>
      </c>
      <c r="O11" s="17"/>
      <c r="P11" s="18">
        <v>23.873241871017903</v>
      </c>
    </row>
    <row r="12" spans="1:3" ht="33.75" customHeight="1" thickBot="1" thickTop="1">
      <c r="A12" s="5"/>
      <c r="B12" s="5"/>
      <c r="C12" s="5"/>
    </row>
    <row r="13" spans="1:16" ht="33.75" customHeight="1" thickBot="1" thickTop="1">
      <c r="A13" s="15"/>
      <c r="B13" s="15"/>
      <c r="C13" s="18">
        <v>5.49778705</v>
      </c>
      <c r="D13" s="15"/>
      <c r="E13" s="18">
        <v>596.8310467754476</v>
      </c>
      <c r="F13" s="15"/>
      <c r="G13" s="18">
        <v>763.943739872573</v>
      </c>
      <c r="J13" s="15"/>
      <c r="K13" s="15"/>
      <c r="L13" s="18">
        <v>5.49778705</v>
      </c>
      <c r="M13" s="15"/>
      <c r="N13" s="18">
        <v>596.8310467754476</v>
      </c>
      <c r="O13" s="15"/>
      <c r="P13" s="18">
        <v>763.943739872573</v>
      </c>
    </row>
    <row r="14" spans="1:16" ht="33.75" customHeight="1" thickBot="1" thickTop="1">
      <c r="A14" s="15"/>
      <c r="B14" s="18">
        <v>1193.6620935508952</v>
      </c>
      <c r="C14" s="15"/>
      <c r="D14" s="18">
        <v>23.873241871017903</v>
      </c>
      <c r="E14" s="15"/>
      <c r="F14" s="18">
        <v>33.33333333333334</v>
      </c>
      <c r="G14" s="17"/>
      <c r="J14" s="15"/>
      <c r="K14" s="18">
        <v>1193.6620935508952</v>
      </c>
      <c r="L14" s="15"/>
      <c r="M14" s="18">
        <v>23.873241871017903</v>
      </c>
      <c r="N14" s="15"/>
      <c r="O14" s="18">
        <v>33.33333333333334</v>
      </c>
      <c r="P14" s="17"/>
    </row>
    <row r="15" spans="1:16" ht="33.75" customHeight="1" thickBot="1" thickTop="1">
      <c r="A15" s="18">
        <v>7.180961108472784</v>
      </c>
      <c r="B15" s="15"/>
      <c r="C15" s="18">
        <v>19.242254675</v>
      </c>
      <c r="D15" s="15"/>
      <c r="E15" s="18">
        <v>10.471975333333333</v>
      </c>
      <c r="F15" s="17"/>
      <c r="G15" s="18">
        <v>38.19718699362865</v>
      </c>
      <c r="J15" s="18">
        <v>7.180961108472784</v>
      </c>
      <c r="K15" s="15"/>
      <c r="L15" s="18">
        <v>19.242254675</v>
      </c>
      <c r="M15" s="15"/>
      <c r="N15" s="18">
        <v>10.471975333333333</v>
      </c>
      <c r="O15" s="17"/>
      <c r="P15" s="18">
        <v>38.19718699362865</v>
      </c>
    </row>
    <row r="16" spans="1:16" ht="33.75" customHeight="1" thickBot="1" thickTop="1">
      <c r="A16" s="15"/>
      <c r="B16" s="18">
        <v>212.20659440904805</v>
      </c>
      <c r="C16" s="15"/>
      <c r="D16" s="16">
        <v>5</v>
      </c>
      <c r="E16" s="17"/>
      <c r="F16" s="18">
        <v>5.729578049044297</v>
      </c>
      <c r="G16" s="17"/>
      <c r="J16" s="15"/>
      <c r="K16" s="18">
        <v>212.20659440904805</v>
      </c>
      <c r="L16" s="15"/>
      <c r="M16" s="16">
        <v>5</v>
      </c>
      <c r="N16" s="17"/>
      <c r="O16" s="18">
        <v>5.729578049044297</v>
      </c>
      <c r="P16" s="17"/>
    </row>
    <row r="17" spans="1:16" ht="33.75" customHeight="1" thickBot="1" thickTop="1">
      <c r="A17" s="15"/>
      <c r="B17" s="15"/>
      <c r="C17" s="18">
        <v>104.71975333333332</v>
      </c>
      <c r="D17" s="17"/>
      <c r="E17" s="18">
        <v>12.53314126625883</v>
      </c>
      <c r="F17" s="17"/>
      <c r="G17" s="18">
        <v>23.873241871017903</v>
      </c>
      <c r="J17" s="15"/>
      <c r="K17" s="15"/>
      <c r="L17" s="18">
        <v>104.71975333333332</v>
      </c>
      <c r="M17" s="17"/>
      <c r="N17" s="18">
        <v>12.53314126625883</v>
      </c>
      <c r="O17" s="17"/>
      <c r="P17" s="18">
        <v>23.873241871017903</v>
      </c>
    </row>
    <row r="18" ht="33.75" customHeight="1" thickTop="1"/>
  </sheetData>
  <sheetProtection/>
  <printOptions horizontalCentered="1" verticalCentered="1"/>
  <pageMargins left="0" right="0" top="0" bottom="0" header="0.3937007874015748" footer="0.5118110236220472"/>
  <pageSetup fitToHeight="1" fitToWidth="1" horizontalDpi="1200" verticalDpi="1200" orientation="landscape" paperSize="9" scale="9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6:H36"/>
  <sheetViews>
    <sheetView tabSelected="1" zoomScalePageLayoutView="0" workbookViewId="0" topLeftCell="A1">
      <selection activeCell="H1" sqref="H1"/>
    </sheetView>
  </sheetViews>
  <sheetFormatPr defaultColWidth="9.140625" defaultRowHeight="29.25" customHeight="1"/>
  <cols>
    <col min="1" max="1" width="3.57421875" style="2" bestFit="1" customWidth="1"/>
    <col min="2" max="2" width="6.421875" style="2" bestFit="1" customWidth="1"/>
    <col min="3" max="3" width="10.421875" style="2" bestFit="1" customWidth="1"/>
    <col min="4" max="4" width="12.7109375" style="2" bestFit="1" customWidth="1"/>
    <col min="5" max="5" width="17.421875" style="2" bestFit="1" customWidth="1"/>
    <col min="6" max="6" width="13.28125" style="2" bestFit="1" customWidth="1"/>
    <col min="7" max="8" width="16.00390625" style="2" bestFit="1" customWidth="1"/>
    <col min="9" max="16384" width="9.140625" style="2" customWidth="1"/>
  </cols>
  <sheetData>
    <row r="15" ht="29.25" customHeight="1" thickBot="1"/>
    <row r="16" spans="1:8" ht="29.25" customHeight="1" thickBot="1">
      <c r="A16" s="19"/>
      <c r="B16" s="20" t="s">
        <v>1</v>
      </c>
      <c r="C16" s="20" t="s">
        <v>2</v>
      </c>
      <c r="D16" s="20" t="s">
        <v>28</v>
      </c>
      <c r="E16" s="20" t="s">
        <v>29</v>
      </c>
      <c r="F16" s="20" t="s">
        <v>3</v>
      </c>
      <c r="G16" s="20" t="s">
        <v>30</v>
      </c>
      <c r="H16" s="21" t="s">
        <v>27</v>
      </c>
    </row>
    <row r="17" spans="1:8" ht="18.75" customHeight="1">
      <c r="A17" s="22" t="s">
        <v>5</v>
      </c>
      <c r="B17" s="23">
        <v>10</v>
      </c>
      <c r="C17" s="23">
        <v>7</v>
      </c>
      <c r="D17" s="34">
        <f aca="true" t="shared" si="0" ref="D17:D22">C17*2</f>
        <v>14</v>
      </c>
      <c r="E17" s="35">
        <f aca="true" t="shared" si="1" ref="E17:E22">D17*PI()</f>
        <v>43.982297150257104</v>
      </c>
      <c r="F17" s="35">
        <f aca="true" t="shared" si="2" ref="F17:F22">E17*B17/360</f>
        <v>1.2217304763960306</v>
      </c>
      <c r="G17" s="35">
        <f aca="true" t="shared" si="3" ref="G17:G22">PI()*C17*C17</f>
        <v>153.93804002589985</v>
      </c>
      <c r="H17" s="36">
        <f aca="true" t="shared" si="4" ref="H17:H22">G17*B17/360</f>
        <v>4.276056667386107</v>
      </c>
    </row>
    <row r="18" spans="1:8" ht="18.75" customHeight="1">
      <c r="A18" s="24" t="s">
        <v>6</v>
      </c>
      <c r="B18" s="25">
        <v>30</v>
      </c>
      <c r="C18" s="25">
        <v>6</v>
      </c>
      <c r="D18" s="37">
        <f t="shared" si="0"/>
        <v>12</v>
      </c>
      <c r="E18" s="38">
        <f t="shared" si="1"/>
        <v>37.69911184307752</v>
      </c>
      <c r="F18" s="38">
        <f t="shared" si="2"/>
        <v>3.141592653589793</v>
      </c>
      <c r="G18" s="38">
        <f t="shared" si="3"/>
        <v>113.09733552923255</v>
      </c>
      <c r="H18" s="39">
        <f t="shared" si="4"/>
        <v>9.42477796076938</v>
      </c>
    </row>
    <row r="19" spans="1:8" ht="18.75" customHeight="1">
      <c r="A19" s="24" t="s">
        <v>7</v>
      </c>
      <c r="B19" s="25">
        <v>50</v>
      </c>
      <c r="C19" s="25">
        <v>5</v>
      </c>
      <c r="D19" s="37">
        <f t="shared" si="0"/>
        <v>10</v>
      </c>
      <c r="E19" s="38">
        <f t="shared" si="1"/>
        <v>31.41592653589793</v>
      </c>
      <c r="F19" s="38">
        <f t="shared" si="2"/>
        <v>4.363323129985823</v>
      </c>
      <c r="G19" s="38">
        <f t="shared" si="3"/>
        <v>78.53981633974483</v>
      </c>
      <c r="H19" s="39">
        <f t="shared" si="4"/>
        <v>10.90830782496456</v>
      </c>
    </row>
    <row r="20" spans="1:8" ht="18.75" customHeight="1">
      <c r="A20" s="24" t="s">
        <v>8</v>
      </c>
      <c r="B20" s="25">
        <v>70</v>
      </c>
      <c r="C20" s="25">
        <v>4</v>
      </c>
      <c r="D20" s="37">
        <f t="shared" si="0"/>
        <v>8</v>
      </c>
      <c r="E20" s="38">
        <f t="shared" si="1"/>
        <v>25.132741228718345</v>
      </c>
      <c r="F20" s="38">
        <f t="shared" si="2"/>
        <v>4.886921905584122</v>
      </c>
      <c r="G20" s="38">
        <f t="shared" si="3"/>
        <v>50.26548245743669</v>
      </c>
      <c r="H20" s="39">
        <f t="shared" si="4"/>
        <v>9.773843811168245</v>
      </c>
    </row>
    <row r="21" spans="1:8" ht="18.75" customHeight="1">
      <c r="A21" s="24" t="s">
        <v>9</v>
      </c>
      <c r="B21" s="25">
        <v>90</v>
      </c>
      <c r="C21" s="25">
        <v>3</v>
      </c>
      <c r="D21" s="37">
        <f t="shared" si="0"/>
        <v>6</v>
      </c>
      <c r="E21" s="38">
        <f t="shared" si="1"/>
        <v>18.84955592153876</v>
      </c>
      <c r="F21" s="38">
        <f t="shared" si="2"/>
        <v>4.71238898038469</v>
      </c>
      <c r="G21" s="38">
        <f t="shared" si="3"/>
        <v>28.274333882308138</v>
      </c>
      <c r="H21" s="39">
        <f t="shared" si="4"/>
        <v>7.068583470577034</v>
      </c>
    </row>
    <row r="22" spans="1:8" ht="18.75" customHeight="1" thickBot="1">
      <c r="A22" s="26" t="s">
        <v>10</v>
      </c>
      <c r="B22" s="27">
        <v>110</v>
      </c>
      <c r="C22" s="27">
        <v>2</v>
      </c>
      <c r="D22" s="40">
        <f t="shared" si="0"/>
        <v>4</v>
      </c>
      <c r="E22" s="41">
        <f t="shared" si="1"/>
        <v>12.566370614359172</v>
      </c>
      <c r="F22" s="41">
        <f t="shared" si="2"/>
        <v>3.839724354387525</v>
      </c>
      <c r="G22" s="41">
        <f t="shared" si="3"/>
        <v>12.566370614359172</v>
      </c>
      <c r="H22" s="42">
        <f t="shared" si="4"/>
        <v>3.839724354387525</v>
      </c>
    </row>
    <row r="23" spans="1:8" ht="18.75" customHeight="1">
      <c r="A23" s="28" t="s">
        <v>11</v>
      </c>
      <c r="B23" s="29">
        <v>80</v>
      </c>
      <c r="C23" s="29">
        <v>43</v>
      </c>
      <c r="D23" s="43">
        <v>86</v>
      </c>
      <c r="E23" s="44">
        <v>270.1769682087222</v>
      </c>
      <c r="F23" s="44">
        <v>60.03932626860493</v>
      </c>
      <c r="G23" s="44">
        <v>5808.804816487527</v>
      </c>
      <c r="H23" s="45">
        <v>1290.8455147750062</v>
      </c>
    </row>
    <row r="24" spans="1:8" ht="18.75" customHeight="1">
      <c r="A24" s="24" t="s">
        <v>12</v>
      </c>
      <c r="B24" s="25">
        <v>6</v>
      </c>
      <c r="C24" s="25">
        <v>87</v>
      </c>
      <c r="D24" s="37">
        <v>174</v>
      </c>
      <c r="E24" s="38">
        <v>546.637121724624</v>
      </c>
      <c r="F24" s="38">
        <v>9.1106186954104</v>
      </c>
      <c r="G24" s="38">
        <v>23778.714795021144</v>
      </c>
      <c r="H24" s="39">
        <v>396.31191325035246</v>
      </c>
    </row>
    <row r="25" spans="1:8" ht="18.75" customHeight="1">
      <c r="A25" s="24" t="s">
        <v>13</v>
      </c>
      <c r="B25" s="25">
        <v>268</v>
      </c>
      <c r="C25" s="25">
        <v>10.5</v>
      </c>
      <c r="D25" s="37">
        <v>21</v>
      </c>
      <c r="E25" s="38">
        <v>65.97344572538566</v>
      </c>
      <c r="F25" s="38">
        <v>49.11356515112043</v>
      </c>
      <c r="G25" s="38">
        <v>346.36059005827474</v>
      </c>
      <c r="H25" s="39">
        <v>257.8462170433823</v>
      </c>
    </row>
    <row r="26" spans="1:8" ht="18.75" customHeight="1">
      <c r="A26" s="24" t="s">
        <v>14</v>
      </c>
      <c r="B26" s="25">
        <v>55</v>
      </c>
      <c r="C26" s="25">
        <v>79.5</v>
      </c>
      <c r="D26" s="37">
        <v>159</v>
      </c>
      <c r="E26" s="38">
        <v>499.5132319207771</v>
      </c>
      <c r="F26" s="38">
        <v>76.31452154345206</v>
      </c>
      <c r="G26" s="38">
        <v>19855.65096885089</v>
      </c>
      <c r="H26" s="39">
        <v>3033.5022313522186</v>
      </c>
    </row>
    <row r="27" spans="1:8" ht="18.75" customHeight="1">
      <c r="A27" s="24" t="s">
        <v>31</v>
      </c>
      <c r="B27" s="25">
        <v>104</v>
      </c>
      <c r="C27" s="25">
        <v>71.5</v>
      </c>
      <c r="D27" s="37">
        <v>143</v>
      </c>
      <c r="E27" s="38">
        <v>449.2477494633404</v>
      </c>
      <c r="F27" s="38">
        <v>129.78268317829836</v>
      </c>
      <c r="G27" s="38">
        <v>16060.60704331442</v>
      </c>
      <c r="H27" s="39">
        <v>4639.730923624166</v>
      </c>
    </row>
    <row r="28" spans="1:8" ht="18.75" customHeight="1">
      <c r="A28" s="24" t="s">
        <v>32</v>
      </c>
      <c r="B28" s="25">
        <v>178</v>
      </c>
      <c r="C28" s="25">
        <v>37.5</v>
      </c>
      <c r="D28" s="37">
        <v>75</v>
      </c>
      <c r="E28" s="38">
        <v>235.61944901923448</v>
      </c>
      <c r="F28" s="38">
        <v>116.50072757062149</v>
      </c>
      <c r="G28" s="38">
        <v>4417.864669110647</v>
      </c>
      <c r="H28" s="39">
        <v>2184.388641949153</v>
      </c>
    </row>
    <row r="29" spans="1:8" ht="18.75" customHeight="1">
      <c r="A29" s="24" t="s">
        <v>33</v>
      </c>
      <c r="B29" s="25">
        <v>324</v>
      </c>
      <c r="C29" s="25">
        <v>81.5</v>
      </c>
      <c r="D29" s="37">
        <v>163</v>
      </c>
      <c r="E29" s="38">
        <v>512.0796025351362</v>
      </c>
      <c r="F29" s="38">
        <v>460.8716422816226</v>
      </c>
      <c r="G29" s="38">
        <v>20867.243803306803</v>
      </c>
      <c r="H29" s="39">
        <v>18780.519422976122</v>
      </c>
    </row>
    <row r="30" spans="1:8" ht="18.75" customHeight="1">
      <c r="A30" s="24" t="s">
        <v>34</v>
      </c>
      <c r="B30" s="25">
        <v>266</v>
      </c>
      <c r="C30" s="25">
        <v>7</v>
      </c>
      <c r="D30" s="37">
        <v>14</v>
      </c>
      <c r="E30" s="38">
        <v>43.982297150257104</v>
      </c>
      <c r="F30" s="38">
        <v>32.49803067213442</v>
      </c>
      <c r="G30" s="38">
        <v>153.93804002589985</v>
      </c>
      <c r="H30" s="39">
        <v>113.74310735247045</v>
      </c>
    </row>
    <row r="31" spans="1:8" ht="18.75" customHeight="1">
      <c r="A31" s="24" t="s">
        <v>35</v>
      </c>
      <c r="B31" s="25">
        <v>79</v>
      </c>
      <c r="C31" s="25">
        <v>96</v>
      </c>
      <c r="D31" s="37">
        <v>192</v>
      </c>
      <c r="E31" s="38">
        <v>603.1857894892403</v>
      </c>
      <c r="F31" s="38">
        <v>132.36577047124996</v>
      </c>
      <c r="G31" s="38">
        <v>28952.917895483533</v>
      </c>
      <c r="H31" s="39">
        <v>6353.556982619997</v>
      </c>
    </row>
    <row r="32" spans="1:8" ht="18.75" customHeight="1">
      <c r="A32" s="24" t="s">
        <v>36</v>
      </c>
      <c r="B32" s="25">
        <v>358</v>
      </c>
      <c r="C32" s="25">
        <v>105.5</v>
      </c>
      <c r="D32" s="37">
        <v>211</v>
      </c>
      <c r="E32" s="38">
        <v>662.8760499074464</v>
      </c>
      <c r="F32" s="38">
        <v>659.1934051857384</v>
      </c>
      <c r="G32" s="38">
        <v>34966.71163261779</v>
      </c>
      <c r="H32" s="39">
        <v>34772.45212354769</v>
      </c>
    </row>
    <row r="33" spans="1:8" ht="18.75" customHeight="1">
      <c r="A33" s="24" t="s">
        <v>37</v>
      </c>
      <c r="B33" s="25">
        <v>345</v>
      </c>
      <c r="C33" s="25">
        <v>53</v>
      </c>
      <c r="D33" s="37">
        <v>106</v>
      </c>
      <c r="E33" s="38">
        <v>333.0088212805181</v>
      </c>
      <c r="F33" s="38">
        <v>319.13345372716316</v>
      </c>
      <c r="G33" s="38">
        <v>8824.73376393373</v>
      </c>
      <c r="H33" s="39">
        <v>8457.036523769824</v>
      </c>
    </row>
    <row r="34" spans="1:8" ht="18.75" customHeight="1">
      <c r="A34" s="24" t="s">
        <v>38</v>
      </c>
      <c r="B34" s="25">
        <v>22</v>
      </c>
      <c r="C34" s="25">
        <v>64</v>
      </c>
      <c r="D34" s="37">
        <v>128</v>
      </c>
      <c r="E34" s="38">
        <v>402.1238596594935</v>
      </c>
      <c r="F34" s="38">
        <v>24.57423586808016</v>
      </c>
      <c r="G34" s="38">
        <v>12867.963509103793</v>
      </c>
      <c r="H34" s="39">
        <v>786.3755477785651</v>
      </c>
    </row>
    <row r="35" spans="1:8" ht="18.75" customHeight="1">
      <c r="A35" s="24" t="s">
        <v>39</v>
      </c>
      <c r="B35" s="25">
        <v>242</v>
      </c>
      <c r="C35" s="25">
        <v>47.5</v>
      </c>
      <c r="D35" s="37">
        <v>95</v>
      </c>
      <c r="E35" s="38">
        <v>298.45130209103036</v>
      </c>
      <c r="F35" s="38">
        <v>200.62559751674817</v>
      </c>
      <c r="G35" s="38">
        <v>7088.218424661971</v>
      </c>
      <c r="H35" s="39">
        <v>4764.857941022769</v>
      </c>
    </row>
    <row r="36" spans="1:8" ht="18.75" customHeight="1" thickBot="1">
      <c r="A36" s="26" t="s">
        <v>40</v>
      </c>
      <c r="B36" s="27">
        <f ca="1">INT(RAND()*359+1)</f>
        <v>279</v>
      </c>
      <c r="C36" s="27">
        <f ca="1">INT(RAND()*200+14)/2</f>
        <v>41</v>
      </c>
      <c r="D36" s="40">
        <f>C36*2</f>
        <v>82</v>
      </c>
      <c r="E36" s="41">
        <f>D36*PI()</f>
        <v>257.610597594363</v>
      </c>
      <c r="F36" s="41">
        <f>E36*B36/360</f>
        <v>199.64821313563132</v>
      </c>
      <c r="G36" s="41">
        <f>PI()*C36*C36</f>
        <v>5281.017250684442</v>
      </c>
      <c r="H36" s="42">
        <f>G36*B36/360</f>
        <v>4092.7883692804426</v>
      </c>
    </row>
  </sheetData>
  <sheetProtection/>
  <printOptions horizontalCentered="1"/>
  <pageMargins left="0" right="0" top="0" bottom="0" header="0.31496062992125984" footer="0.31496062992125984"/>
  <pageSetup fitToHeight="1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6:H36"/>
  <sheetViews>
    <sheetView zoomScalePageLayoutView="0" workbookViewId="0" topLeftCell="A1">
      <selection activeCell="S19" sqref="S19"/>
    </sheetView>
  </sheetViews>
  <sheetFormatPr defaultColWidth="9.140625" defaultRowHeight="29.25" customHeight="1"/>
  <cols>
    <col min="1" max="1" width="3.57421875" style="2" bestFit="1" customWidth="1"/>
    <col min="2" max="2" width="6.421875" style="2" bestFit="1" customWidth="1"/>
    <col min="3" max="3" width="10.421875" style="2" bestFit="1" customWidth="1"/>
    <col min="4" max="4" width="12.7109375" style="2" bestFit="1" customWidth="1"/>
    <col min="5" max="5" width="17.421875" style="2" bestFit="1" customWidth="1"/>
    <col min="6" max="6" width="13.28125" style="2" bestFit="1" customWidth="1"/>
    <col min="7" max="8" width="16.00390625" style="2" bestFit="1" customWidth="1"/>
    <col min="9" max="16384" width="9.140625" style="2" customWidth="1"/>
  </cols>
  <sheetData>
    <row r="15" ht="29.25" customHeight="1" thickBot="1"/>
    <row r="16" spans="1:8" ht="29.25" customHeight="1" thickBot="1">
      <c r="A16" s="19"/>
      <c r="B16" s="20" t="s">
        <v>1</v>
      </c>
      <c r="C16" s="20" t="s">
        <v>2</v>
      </c>
      <c r="D16" s="20" t="s">
        <v>28</v>
      </c>
      <c r="E16" s="20" t="s">
        <v>29</v>
      </c>
      <c r="F16" s="20" t="s">
        <v>3</v>
      </c>
      <c r="G16" s="20" t="s">
        <v>30</v>
      </c>
      <c r="H16" s="21" t="s">
        <v>27</v>
      </c>
    </row>
    <row r="17" spans="1:8" ht="18.75" customHeight="1">
      <c r="A17" s="22" t="s">
        <v>5</v>
      </c>
      <c r="B17" s="23">
        <v>10</v>
      </c>
      <c r="C17" s="23">
        <v>7</v>
      </c>
      <c r="D17" s="34">
        <f aca="true" t="shared" si="0" ref="D17:D22">C17*2</f>
        <v>14</v>
      </c>
      <c r="E17" s="30">
        <f aca="true" t="shared" si="1" ref="E17:E22">D17*PI()</f>
        <v>43.982297150257104</v>
      </c>
      <c r="F17" s="35">
        <f aca="true" t="shared" si="2" ref="F17:F22">E17*B17/360</f>
        <v>1.2217304763960306</v>
      </c>
      <c r="G17" s="30">
        <f aca="true" t="shared" si="3" ref="G17:G22">PI()*C17*C17</f>
        <v>153.93804002589985</v>
      </c>
      <c r="H17" s="36">
        <f aca="true" t="shared" si="4" ref="H17:H22">G17*B17/360</f>
        <v>4.276056667386107</v>
      </c>
    </row>
    <row r="18" spans="1:8" ht="18.75" customHeight="1">
      <c r="A18" s="24" t="s">
        <v>6</v>
      </c>
      <c r="B18" s="25">
        <v>30</v>
      </c>
      <c r="C18" s="25">
        <v>6</v>
      </c>
      <c r="D18" s="37">
        <f t="shared" si="0"/>
        <v>12</v>
      </c>
      <c r="E18" s="31">
        <f t="shared" si="1"/>
        <v>37.69911184307752</v>
      </c>
      <c r="F18" s="38">
        <f t="shared" si="2"/>
        <v>3.141592653589793</v>
      </c>
      <c r="G18" s="31">
        <f t="shared" si="3"/>
        <v>113.09733552923255</v>
      </c>
      <c r="H18" s="39">
        <f t="shared" si="4"/>
        <v>9.42477796076938</v>
      </c>
    </row>
    <row r="19" spans="1:8" ht="18.75" customHeight="1">
      <c r="A19" s="24" t="s">
        <v>7</v>
      </c>
      <c r="B19" s="25">
        <v>50</v>
      </c>
      <c r="C19" s="25">
        <v>5</v>
      </c>
      <c r="D19" s="37">
        <f t="shared" si="0"/>
        <v>10</v>
      </c>
      <c r="E19" s="31">
        <f t="shared" si="1"/>
        <v>31.41592653589793</v>
      </c>
      <c r="F19" s="38">
        <f t="shared" si="2"/>
        <v>4.363323129985823</v>
      </c>
      <c r="G19" s="31">
        <f t="shared" si="3"/>
        <v>78.53981633974483</v>
      </c>
      <c r="H19" s="39">
        <f t="shared" si="4"/>
        <v>10.90830782496456</v>
      </c>
    </row>
    <row r="20" spans="1:8" ht="18.75" customHeight="1">
      <c r="A20" s="24" t="s">
        <v>8</v>
      </c>
      <c r="B20" s="25">
        <v>70</v>
      </c>
      <c r="C20" s="25">
        <v>4</v>
      </c>
      <c r="D20" s="37">
        <f t="shared" si="0"/>
        <v>8</v>
      </c>
      <c r="E20" s="31">
        <f t="shared" si="1"/>
        <v>25.132741228718345</v>
      </c>
      <c r="F20" s="38">
        <f t="shared" si="2"/>
        <v>4.886921905584122</v>
      </c>
      <c r="G20" s="31">
        <f t="shared" si="3"/>
        <v>50.26548245743669</v>
      </c>
      <c r="H20" s="39">
        <f t="shared" si="4"/>
        <v>9.773843811168245</v>
      </c>
    </row>
    <row r="21" spans="1:8" ht="18.75" customHeight="1">
      <c r="A21" s="24" t="s">
        <v>9</v>
      </c>
      <c r="B21" s="25">
        <v>90</v>
      </c>
      <c r="C21" s="25">
        <v>3</v>
      </c>
      <c r="D21" s="37">
        <f t="shared" si="0"/>
        <v>6</v>
      </c>
      <c r="E21" s="31">
        <f t="shared" si="1"/>
        <v>18.84955592153876</v>
      </c>
      <c r="F21" s="38">
        <f t="shared" si="2"/>
        <v>4.71238898038469</v>
      </c>
      <c r="G21" s="31">
        <f t="shared" si="3"/>
        <v>28.274333882308138</v>
      </c>
      <c r="H21" s="39">
        <f t="shared" si="4"/>
        <v>7.068583470577034</v>
      </c>
    </row>
    <row r="22" spans="1:8" ht="18.75" customHeight="1" thickBot="1">
      <c r="A22" s="26" t="s">
        <v>10</v>
      </c>
      <c r="B22" s="27">
        <v>110</v>
      </c>
      <c r="C22" s="27">
        <v>2</v>
      </c>
      <c r="D22" s="40">
        <f t="shared" si="0"/>
        <v>4</v>
      </c>
      <c r="E22" s="32">
        <f t="shared" si="1"/>
        <v>12.566370614359172</v>
      </c>
      <c r="F22" s="41">
        <f t="shared" si="2"/>
        <v>3.839724354387525</v>
      </c>
      <c r="G22" s="32">
        <f t="shared" si="3"/>
        <v>12.566370614359172</v>
      </c>
      <c r="H22" s="42">
        <f t="shared" si="4"/>
        <v>3.839724354387525</v>
      </c>
    </row>
    <row r="23" spans="1:8" ht="18.75" customHeight="1">
      <c r="A23" s="28" t="s">
        <v>11</v>
      </c>
      <c r="B23" s="29">
        <v>80</v>
      </c>
      <c r="C23" s="29">
        <v>43</v>
      </c>
      <c r="D23" s="43">
        <v>86</v>
      </c>
      <c r="E23" s="33">
        <v>270.1769682087222</v>
      </c>
      <c r="F23" s="44">
        <v>60.03932626860493</v>
      </c>
      <c r="G23" s="33">
        <v>5808.804816487527</v>
      </c>
      <c r="H23" s="45">
        <v>1290.8455147750062</v>
      </c>
    </row>
    <row r="24" spans="1:8" ht="18.75" customHeight="1">
      <c r="A24" s="24" t="s">
        <v>12</v>
      </c>
      <c r="B24" s="25">
        <v>6</v>
      </c>
      <c r="C24" s="25">
        <v>87</v>
      </c>
      <c r="D24" s="37">
        <v>174</v>
      </c>
      <c r="E24" s="31">
        <v>546.637121724624</v>
      </c>
      <c r="F24" s="38">
        <v>9.1106186954104</v>
      </c>
      <c r="G24" s="31">
        <v>23778.714795021144</v>
      </c>
      <c r="H24" s="39">
        <v>396.31191325035246</v>
      </c>
    </row>
    <row r="25" spans="1:8" ht="18.75" customHeight="1">
      <c r="A25" s="24" t="s">
        <v>13</v>
      </c>
      <c r="B25" s="25">
        <v>268</v>
      </c>
      <c r="C25" s="25">
        <v>10.5</v>
      </c>
      <c r="D25" s="37">
        <v>21</v>
      </c>
      <c r="E25" s="31">
        <v>65.97344572538566</v>
      </c>
      <c r="F25" s="38">
        <v>49.11356515112043</v>
      </c>
      <c r="G25" s="31">
        <v>346.36059005827474</v>
      </c>
      <c r="H25" s="39">
        <v>257.8462170433823</v>
      </c>
    </row>
    <row r="26" spans="1:8" ht="18.75" customHeight="1">
      <c r="A26" s="24" t="s">
        <v>14</v>
      </c>
      <c r="B26" s="25">
        <v>55</v>
      </c>
      <c r="C26" s="25">
        <v>79.5</v>
      </c>
      <c r="D26" s="37">
        <v>159</v>
      </c>
      <c r="E26" s="31">
        <v>499.5132319207771</v>
      </c>
      <c r="F26" s="38">
        <v>76.31452154345206</v>
      </c>
      <c r="G26" s="31">
        <v>19855.65096885089</v>
      </c>
      <c r="H26" s="39">
        <v>3033.5022313522186</v>
      </c>
    </row>
    <row r="27" spans="1:8" ht="18.75" customHeight="1">
      <c r="A27" s="24" t="s">
        <v>31</v>
      </c>
      <c r="B27" s="25">
        <v>104</v>
      </c>
      <c r="C27" s="25">
        <v>71.5</v>
      </c>
      <c r="D27" s="37">
        <v>143</v>
      </c>
      <c r="E27" s="38">
        <v>449.2477494633404</v>
      </c>
      <c r="F27" s="38">
        <v>129.78268317829836</v>
      </c>
      <c r="G27" s="38">
        <v>16060.60704331442</v>
      </c>
      <c r="H27" s="39">
        <v>4639.730923624166</v>
      </c>
    </row>
    <row r="28" spans="1:8" ht="18.75" customHeight="1">
      <c r="A28" s="24" t="s">
        <v>32</v>
      </c>
      <c r="B28" s="25">
        <v>178</v>
      </c>
      <c r="C28" s="25">
        <v>37.5</v>
      </c>
      <c r="D28" s="37">
        <v>75</v>
      </c>
      <c r="E28" s="38">
        <v>235.61944901923448</v>
      </c>
      <c r="F28" s="38">
        <v>116.50072757062149</v>
      </c>
      <c r="G28" s="38">
        <v>4417.864669110647</v>
      </c>
      <c r="H28" s="39">
        <v>2184.388641949153</v>
      </c>
    </row>
    <row r="29" spans="1:8" ht="18.75" customHeight="1">
      <c r="A29" s="24" t="s">
        <v>33</v>
      </c>
      <c r="B29" s="25">
        <v>324</v>
      </c>
      <c r="C29" s="25">
        <v>81.5</v>
      </c>
      <c r="D29" s="37">
        <v>163</v>
      </c>
      <c r="E29" s="38">
        <v>512.0796025351362</v>
      </c>
      <c r="F29" s="38">
        <v>460.8716422816226</v>
      </c>
      <c r="G29" s="38">
        <v>20867.243803306803</v>
      </c>
      <c r="H29" s="39">
        <v>18780.519422976122</v>
      </c>
    </row>
    <row r="30" spans="1:8" ht="18.75" customHeight="1">
      <c r="A30" s="24" t="s">
        <v>34</v>
      </c>
      <c r="B30" s="25">
        <v>266</v>
      </c>
      <c r="C30" s="25">
        <v>7</v>
      </c>
      <c r="D30" s="37">
        <v>14</v>
      </c>
      <c r="E30" s="38">
        <v>43.982297150257104</v>
      </c>
      <c r="F30" s="38">
        <v>32.49803067213442</v>
      </c>
      <c r="G30" s="38">
        <v>153.93804002589985</v>
      </c>
      <c r="H30" s="39">
        <v>113.74310735247045</v>
      </c>
    </row>
    <row r="31" spans="1:8" ht="18.75" customHeight="1">
      <c r="A31" s="24" t="s">
        <v>35</v>
      </c>
      <c r="B31" s="25">
        <v>79</v>
      </c>
      <c r="C31" s="25">
        <v>96</v>
      </c>
      <c r="D31" s="37">
        <v>192</v>
      </c>
      <c r="E31" s="38">
        <v>603.1857894892403</v>
      </c>
      <c r="F31" s="38">
        <v>132.36577047124996</v>
      </c>
      <c r="G31" s="38">
        <v>28952.917895483533</v>
      </c>
      <c r="H31" s="39">
        <v>6353.556982619997</v>
      </c>
    </row>
    <row r="32" spans="1:8" ht="18.75" customHeight="1">
      <c r="A32" s="24" t="s">
        <v>36</v>
      </c>
      <c r="B32" s="25">
        <v>358</v>
      </c>
      <c r="C32" s="25">
        <v>105.5</v>
      </c>
      <c r="D32" s="37">
        <v>211</v>
      </c>
      <c r="E32" s="38">
        <v>662.8760499074464</v>
      </c>
      <c r="F32" s="38">
        <v>659.1934051857384</v>
      </c>
      <c r="G32" s="38">
        <v>34966.71163261779</v>
      </c>
      <c r="H32" s="39">
        <v>34772.45212354769</v>
      </c>
    </row>
    <row r="33" spans="1:8" ht="18.75" customHeight="1">
      <c r="A33" s="24" t="s">
        <v>37</v>
      </c>
      <c r="B33" s="25">
        <v>345</v>
      </c>
      <c r="C33" s="25">
        <v>53</v>
      </c>
      <c r="D33" s="37">
        <v>106</v>
      </c>
      <c r="E33" s="38">
        <v>333.0088212805181</v>
      </c>
      <c r="F33" s="38">
        <v>319.13345372716316</v>
      </c>
      <c r="G33" s="38">
        <v>8824.73376393373</v>
      </c>
      <c r="H33" s="39">
        <v>8457.036523769824</v>
      </c>
    </row>
    <row r="34" spans="1:8" ht="18.75" customHeight="1">
      <c r="A34" s="24" t="s">
        <v>38</v>
      </c>
      <c r="B34" s="25">
        <v>22</v>
      </c>
      <c r="C34" s="25">
        <v>64</v>
      </c>
      <c r="D34" s="37">
        <v>128</v>
      </c>
      <c r="E34" s="38">
        <v>402.1238596594935</v>
      </c>
      <c r="F34" s="38">
        <v>24.57423586808016</v>
      </c>
      <c r="G34" s="38">
        <v>12867.963509103793</v>
      </c>
      <c r="H34" s="39">
        <v>786.3755477785651</v>
      </c>
    </row>
    <row r="35" spans="1:8" ht="18.75" customHeight="1">
      <c r="A35" s="24" t="s">
        <v>39</v>
      </c>
      <c r="B35" s="25">
        <v>242</v>
      </c>
      <c r="C35" s="25">
        <v>47.5</v>
      </c>
      <c r="D35" s="37">
        <v>95</v>
      </c>
      <c r="E35" s="38">
        <v>298.45130209103036</v>
      </c>
      <c r="F35" s="38">
        <v>200.62559751674817</v>
      </c>
      <c r="G35" s="38">
        <v>7088.218424661971</v>
      </c>
      <c r="H35" s="39">
        <v>4764.857941022769</v>
      </c>
    </row>
    <row r="36" spans="1:8" ht="18.75" customHeight="1" thickBot="1">
      <c r="A36" s="26" t="s">
        <v>40</v>
      </c>
      <c r="B36" s="27">
        <f ca="1">INT(RAND()*359+1)</f>
        <v>284</v>
      </c>
      <c r="C36" s="27">
        <f ca="1">INT(RAND()*200+14)/2</f>
        <v>35.5</v>
      </c>
      <c r="D36" s="40">
        <f>C36*2</f>
        <v>71</v>
      </c>
      <c r="E36" s="41">
        <f>D36*PI()</f>
        <v>223.05307840487532</v>
      </c>
      <c r="F36" s="41">
        <f>E36*B36/360</f>
        <v>175.9640951860683</v>
      </c>
      <c r="G36" s="41">
        <f>PI()*C36*C36</f>
        <v>3959.192141686537</v>
      </c>
      <c r="H36" s="42">
        <f>G36*B36/360</f>
        <v>3123.3626895527123</v>
      </c>
    </row>
  </sheetData>
  <sheetProtection/>
  <printOptions horizontalCentered="1"/>
  <pageMargins left="0" right="0" top="0" bottom="0" header="0.31496062992125984" footer="0.31496062992125984"/>
  <pageSetup fitToHeight="1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Y65"/>
  <sheetViews>
    <sheetView zoomScale="47" zoomScaleNormal="47" zoomScalePageLayoutView="0" workbookViewId="0" topLeftCell="A1">
      <selection activeCell="AB23" sqref="AB23"/>
    </sheetView>
  </sheetViews>
  <sheetFormatPr defaultColWidth="9.140625" defaultRowHeight="12.75"/>
  <cols>
    <col min="1" max="16384" width="9.140625" style="47" customWidth="1"/>
  </cols>
  <sheetData>
    <row r="1" ht="12.75">
      <c r="A1" s="46" t="s">
        <v>41</v>
      </c>
    </row>
    <row r="2" ht="12.75">
      <c r="Y2" s="88" t="s">
        <v>42</v>
      </c>
    </row>
    <row r="3" ht="12.75">
      <c r="Y3" s="88"/>
    </row>
    <row r="4" ht="12.75">
      <c r="Y4" s="88"/>
    </row>
    <row r="5" ht="12.75">
      <c r="Y5" s="88"/>
    </row>
    <row r="6" ht="12.75">
      <c r="Y6" s="88"/>
    </row>
    <row r="7" ht="12.75">
      <c r="Y7" s="88"/>
    </row>
    <row r="8" ht="12.75">
      <c r="Y8" s="88"/>
    </row>
    <row r="9" ht="12.75">
      <c r="Y9" s="88"/>
    </row>
    <row r="10" ht="12.75">
      <c r="Y10" s="88"/>
    </row>
    <row r="11" ht="12.75">
      <c r="Y11" s="88"/>
    </row>
    <row r="12" ht="12.75">
      <c r="Y12" s="88"/>
    </row>
    <row r="13" ht="12.75">
      <c r="Y13" s="88"/>
    </row>
    <row r="14" ht="12.75">
      <c r="Y14" s="88"/>
    </row>
    <row r="15" ht="12.75">
      <c r="Y15" s="88"/>
    </row>
    <row r="16" ht="12.75">
      <c r="Y16" s="88"/>
    </row>
    <row r="17" ht="12.75">
      <c r="Y17" s="88"/>
    </row>
    <row r="18" ht="12.75">
      <c r="Y18" s="88"/>
    </row>
    <row r="19" ht="12.75">
      <c r="Y19" s="88"/>
    </row>
    <row r="20" ht="12.75">
      <c r="Y20" s="88"/>
    </row>
    <row r="21" ht="12.75">
      <c r="Y21" s="88"/>
    </row>
    <row r="22" ht="12.75">
      <c r="Y22" s="88"/>
    </row>
    <row r="23" ht="12.75">
      <c r="Y23" s="88"/>
    </row>
    <row r="24" ht="12.75">
      <c r="Y24" s="88"/>
    </row>
    <row r="25" ht="12.75">
      <c r="Y25" s="88"/>
    </row>
    <row r="26" ht="12.75">
      <c r="Y26" s="88"/>
    </row>
    <row r="27" ht="12.75">
      <c r="Y27" s="88"/>
    </row>
    <row r="28" ht="12.75">
      <c r="Y28" s="88"/>
    </row>
    <row r="29" ht="12.75">
      <c r="Y29" s="88"/>
    </row>
    <row r="30" ht="12.75">
      <c r="Y30" s="88"/>
    </row>
    <row r="31" ht="12.75">
      <c r="Y31" s="88"/>
    </row>
    <row r="32" ht="12.75">
      <c r="Y32" s="88"/>
    </row>
    <row r="33" ht="12.75">
      <c r="Y33" s="88"/>
    </row>
    <row r="34" ht="12.75">
      <c r="Y34" s="88"/>
    </row>
    <row r="35" ht="12.75">
      <c r="Y35" s="88"/>
    </row>
    <row r="36" ht="12.75">
      <c r="Y36" s="88"/>
    </row>
    <row r="37" ht="12.75">
      <c r="Y37" s="88"/>
    </row>
    <row r="38" ht="12.75">
      <c r="Y38" s="88"/>
    </row>
    <row r="39" ht="12.75">
      <c r="Y39" s="88"/>
    </row>
    <row r="40" ht="12.75">
      <c r="Y40" s="88"/>
    </row>
    <row r="41" ht="12.75">
      <c r="Y41" s="88"/>
    </row>
    <row r="42" ht="12.75">
      <c r="Y42" s="88"/>
    </row>
    <row r="43" ht="12.75">
      <c r="Y43" s="88"/>
    </row>
    <row r="44" ht="12.75">
      <c r="Y44" s="88"/>
    </row>
    <row r="45" ht="12.75">
      <c r="Y45" s="88"/>
    </row>
    <row r="46" ht="12.75">
      <c r="Y46" s="88"/>
    </row>
    <row r="47" ht="12.75">
      <c r="Y47" s="88"/>
    </row>
    <row r="48" ht="12.75">
      <c r="Y48" s="88"/>
    </row>
    <row r="49" ht="12.75">
      <c r="Y49" s="88"/>
    </row>
    <row r="50" ht="12.75">
      <c r="Y50" s="88"/>
    </row>
    <row r="51" ht="12.75">
      <c r="Y51" s="88"/>
    </row>
    <row r="52" ht="12.75">
      <c r="Y52" s="88"/>
    </row>
    <row r="53" ht="12.75">
      <c r="Y53" s="88"/>
    </row>
    <row r="54" ht="12.75">
      <c r="Y54" s="88"/>
    </row>
    <row r="55" ht="12.75">
      <c r="Y55" s="88"/>
    </row>
    <row r="56" ht="12.75">
      <c r="Y56" s="88"/>
    </row>
    <row r="57" ht="12.75">
      <c r="Y57" s="88"/>
    </row>
    <row r="58" ht="12.75">
      <c r="Y58" s="88"/>
    </row>
    <row r="59" ht="12.75">
      <c r="Y59" s="88"/>
    </row>
    <row r="60" ht="12.75">
      <c r="Y60" s="88"/>
    </row>
    <row r="61" ht="12.75">
      <c r="Y61" s="88"/>
    </row>
    <row r="62" ht="12.75">
      <c r="Y62" s="88"/>
    </row>
    <row r="63" ht="12.75">
      <c r="Y63" s="88"/>
    </row>
    <row r="64" ht="12.75">
      <c r="Y64" s="88"/>
    </row>
    <row r="65" ht="12.75">
      <c r="Y65" s="88"/>
    </row>
  </sheetData>
  <sheetProtection/>
  <mergeCells count="1">
    <mergeCell ref="Y2:Y6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8"/>
  <sheetViews>
    <sheetView zoomScalePageLayoutView="0" workbookViewId="0" topLeftCell="A1">
      <selection activeCell="A1" sqref="A1:A8"/>
    </sheetView>
  </sheetViews>
  <sheetFormatPr defaultColWidth="9.140625" defaultRowHeight="12.75"/>
  <sheetData>
    <row r="1" ht="15.75">
      <c r="A1" s="84" t="s">
        <v>44</v>
      </c>
    </row>
    <row r="2" ht="15">
      <c r="A2" s="85" t="s">
        <v>45</v>
      </c>
    </row>
    <row r="3" ht="15">
      <c r="A3" s="85" t="s">
        <v>46</v>
      </c>
    </row>
    <row r="4" ht="15">
      <c r="A4" s="85" t="s">
        <v>47</v>
      </c>
    </row>
    <row r="5" ht="15">
      <c r="A5" s="85" t="s">
        <v>48</v>
      </c>
    </row>
    <row r="6" ht="15">
      <c r="A6" s="85" t="s">
        <v>49</v>
      </c>
    </row>
    <row r="7" ht="15">
      <c r="A7" s="85" t="s">
        <v>50</v>
      </c>
    </row>
    <row r="8" ht="15">
      <c r="A8" s="8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3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8.8515625" style="0" customWidth="1"/>
    <col min="2" max="2" width="13.421875" style="0" customWidth="1"/>
    <col min="3" max="3" width="14.421875" style="0" customWidth="1"/>
    <col min="4" max="4" width="15.00390625" style="0" customWidth="1"/>
    <col min="5" max="5" width="14.8515625" style="0" customWidth="1"/>
  </cols>
  <sheetData>
    <row r="1" spans="2:11" ht="20.25">
      <c r="B1" s="2" t="s">
        <v>0</v>
      </c>
      <c r="G1" s="3"/>
      <c r="H1" s="4"/>
      <c r="I1" s="3"/>
      <c r="J1" s="3"/>
      <c r="K1" s="3"/>
    </row>
    <row r="2" spans="7:11" ht="13.5" thickBot="1">
      <c r="G2" s="3"/>
      <c r="H2" s="3"/>
      <c r="I2" s="3"/>
      <c r="J2" s="3"/>
      <c r="K2" s="3"/>
    </row>
    <row r="3" spans="1:11" ht="36" customHeight="1" thickBot="1" thickTop="1">
      <c r="A3" s="1"/>
      <c r="B3" s="1" t="s">
        <v>1</v>
      </c>
      <c r="C3" s="1" t="s">
        <v>2</v>
      </c>
      <c r="D3" s="1" t="s">
        <v>3</v>
      </c>
      <c r="E3" s="1" t="s">
        <v>4</v>
      </c>
      <c r="G3" s="5"/>
      <c r="H3" s="5"/>
      <c r="I3" s="5"/>
      <c r="J3" s="5"/>
      <c r="K3" s="5"/>
    </row>
    <row r="4" spans="1:11" ht="36" customHeight="1" thickBot="1" thickTop="1">
      <c r="A4" s="1" t="s">
        <v>5</v>
      </c>
      <c r="B4" s="1">
        <v>45</v>
      </c>
      <c r="C4" s="1">
        <v>7</v>
      </c>
      <c r="D4" s="7">
        <f>(B4/360)*2*C4*3.1415926</f>
        <v>5.49778705</v>
      </c>
      <c r="E4" s="7">
        <f aca="true" t="shared" si="0" ref="E4:E9">(B4/360)*C4*C4*3.1415926</f>
        <v>19.242254675</v>
      </c>
      <c r="G4" s="5"/>
      <c r="H4" s="5"/>
      <c r="I4" s="5"/>
      <c r="J4" s="5"/>
      <c r="K4" s="5"/>
    </row>
    <row r="5" spans="1:11" ht="36" customHeight="1" thickBot="1" thickTop="1">
      <c r="A5" s="1" t="s">
        <v>6</v>
      </c>
      <c r="B5" s="1">
        <v>30</v>
      </c>
      <c r="C5" s="1">
        <v>20</v>
      </c>
      <c r="D5" s="7">
        <f>(B5/360)*2*C5*3.1415926</f>
        <v>10.471975333333333</v>
      </c>
      <c r="E5" s="7">
        <f t="shared" si="0"/>
        <v>104.71975333333332</v>
      </c>
      <c r="G5" s="5"/>
      <c r="H5" s="5"/>
      <c r="I5" s="5"/>
      <c r="J5" s="5"/>
      <c r="K5" s="5"/>
    </row>
    <row r="6" spans="1:11" ht="36" customHeight="1" thickBot="1" thickTop="1">
      <c r="A6" s="1" t="s">
        <v>7</v>
      </c>
      <c r="B6" s="1">
        <v>120</v>
      </c>
      <c r="C6" s="7">
        <f>(D6*360)/(2*B6*3.1415926)</f>
        <v>23.873241871017903</v>
      </c>
      <c r="D6" s="1">
        <v>50</v>
      </c>
      <c r="E6" s="7">
        <f t="shared" si="0"/>
        <v>596.8310467754476</v>
      </c>
      <c r="G6" s="5"/>
      <c r="H6" s="5"/>
      <c r="I6" s="5"/>
      <c r="J6" s="5"/>
      <c r="K6" s="5"/>
    </row>
    <row r="7" spans="1:11" ht="36" customHeight="1" thickBot="1" thickTop="1">
      <c r="A7" s="1" t="s">
        <v>8</v>
      </c>
      <c r="B7" s="7">
        <f>(D7*360)/(2*3.1415926*C7)</f>
        <v>5.729578049044297</v>
      </c>
      <c r="C7" s="1">
        <v>10</v>
      </c>
      <c r="D7" s="1">
        <v>1</v>
      </c>
      <c r="E7" s="7">
        <f t="shared" si="0"/>
        <v>5</v>
      </c>
      <c r="G7" s="5"/>
      <c r="H7" s="5"/>
      <c r="I7" s="5"/>
      <c r="J7" s="5"/>
      <c r="K7" s="5"/>
    </row>
    <row r="8" spans="1:11" ht="36" customHeight="1" thickBot="1" thickTop="1">
      <c r="A8" s="1" t="s">
        <v>9</v>
      </c>
      <c r="B8" s="1">
        <v>60</v>
      </c>
      <c r="C8" s="7">
        <f>(D8*360)/(2*B8*3.1415926)</f>
        <v>38.19718699362865</v>
      </c>
      <c r="D8" s="1">
        <v>40</v>
      </c>
      <c r="E8" s="7">
        <f t="shared" si="0"/>
        <v>763.943739872573</v>
      </c>
      <c r="G8" s="5"/>
      <c r="H8" s="5"/>
      <c r="I8" s="5"/>
      <c r="J8" s="5"/>
      <c r="K8" s="5"/>
    </row>
    <row r="9" spans="1:11" ht="36" customHeight="1" thickBot="1" thickTop="1">
      <c r="A9" s="1" t="s">
        <v>10</v>
      </c>
      <c r="B9" s="1">
        <v>240</v>
      </c>
      <c r="C9" s="7">
        <f>(D9*360)/(2*B9*3.1415926)</f>
        <v>23.873241871017903</v>
      </c>
      <c r="D9" s="1">
        <v>100</v>
      </c>
      <c r="E9" s="7">
        <f t="shared" si="0"/>
        <v>1193.6620935508952</v>
      </c>
      <c r="G9" s="5"/>
      <c r="H9" s="5"/>
      <c r="I9" s="5"/>
      <c r="J9" s="5"/>
      <c r="K9" s="5"/>
    </row>
    <row r="10" spans="1:11" ht="36" customHeight="1" thickBot="1" thickTop="1">
      <c r="A10" s="1" t="s">
        <v>11</v>
      </c>
      <c r="B10" s="7">
        <f>(360*E10)/(3.1415926*C10*C10)</f>
        <v>212.20659440904805</v>
      </c>
      <c r="C10" s="1">
        <v>9</v>
      </c>
      <c r="D10" s="7">
        <f>(B10/360)*2*C10*3.1415926</f>
        <v>33.33333333333334</v>
      </c>
      <c r="E10" s="1">
        <v>150</v>
      </c>
      <c r="G10" s="5"/>
      <c r="H10" s="5"/>
      <c r="I10" s="5"/>
      <c r="J10" s="5"/>
      <c r="K10" s="5"/>
    </row>
    <row r="11" spans="1:11" ht="36" customHeight="1" thickBot="1" thickTop="1">
      <c r="A11" s="1" t="s">
        <v>12</v>
      </c>
      <c r="B11" s="1">
        <v>100</v>
      </c>
      <c r="C11" s="7">
        <f>SQRT((360*E11)/(B11*3.1415926))</f>
        <v>7.180961108472784</v>
      </c>
      <c r="D11" s="7">
        <f>(B11/360)*2*C11*3.1415926</f>
        <v>12.53314126625883</v>
      </c>
      <c r="E11" s="1">
        <v>45</v>
      </c>
      <c r="G11" s="5"/>
      <c r="H11" s="5"/>
      <c r="I11" s="5"/>
      <c r="J11" s="5"/>
      <c r="K11" s="5"/>
    </row>
    <row r="12" spans="1:11" ht="36" customHeight="1" thickBot="1" thickTop="1">
      <c r="A12" s="1" t="s">
        <v>13</v>
      </c>
      <c r="B12" s="1"/>
      <c r="C12" s="1"/>
      <c r="D12" s="1">
        <v>5</v>
      </c>
      <c r="E12" s="1">
        <v>12.5</v>
      </c>
      <c r="G12" s="5"/>
      <c r="H12" s="5"/>
      <c r="I12" s="5"/>
      <c r="J12" s="5"/>
      <c r="K12" s="5"/>
    </row>
    <row r="13" spans="1:11" ht="36" customHeight="1" thickBot="1" thickTop="1">
      <c r="A13" s="1" t="s">
        <v>14</v>
      </c>
      <c r="B13" s="1"/>
      <c r="C13" s="1"/>
      <c r="D13" s="1">
        <v>45</v>
      </c>
      <c r="E13" s="1">
        <v>225</v>
      </c>
      <c r="G13" s="5"/>
      <c r="H13" s="5"/>
      <c r="I13" s="5"/>
      <c r="J13" s="5"/>
      <c r="K13" s="5"/>
    </row>
    <row r="14" ht="13.5" thickTop="1"/>
  </sheetData>
  <sheetProtection/>
  <printOptions/>
  <pageMargins left="0.5" right="0.75" top="0.61" bottom="1" header="0.38" footer="0.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3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8.8515625" style="0" customWidth="1"/>
    <col min="2" max="2" width="13.421875" style="0" customWidth="1"/>
    <col min="3" max="3" width="14.421875" style="0" customWidth="1"/>
    <col min="4" max="4" width="15.00390625" style="0" customWidth="1"/>
    <col min="5" max="5" width="14.8515625" style="0" customWidth="1"/>
  </cols>
  <sheetData>
    <row r="1" spans="2:11" ht="20.25">
      <c r="B1" s="2" t="s">
        <v>0</v>
      </c>
      <c r="G1" s="3"/>
      <c r="H1" s="4"/>
      <c r="I1" s="3"/>
      <c r="J1" s="3"/>
      <c r="K1" s="3"/>
    </row>
    <row r="2" spans="7:11" ht="13.5" thickBot="1">
      <c r="G2" s="3"/>
      <c r="H2" s="3"/>
      <c r="I2" s="3"/>
      <c r="J2" s="3"/>
      <c r="K2" s="3"/>
    </row>
    <row r="3" spans="1:11" ht="36" customHeight="1" thickBot="1" thickTop="1">
      <c r="A3" s="1"/>
      <c r="B3" s="1" t="s">
        <v>1</v>
      </c>
      <c r="C3" s="1" t="s">
        <v>2</v>
      </c>
      <c r="D3" s="1" t="s">
        <v>3</v>
      </c>
      <c r="E3" s="1" t="s">
        <v>4</v>
      </c>
      <c r="G3" s="5"/>
      <c r="H3" s="5"/>
      <c r="I3" s="5"/>
      <c r="J3" s="5"/>
      <c r="K3" s="5"/>
    </row>
    <row r="4" spans="1:11" ht="36" customHeight="1" thickBot="1" thickTop="1">
      <c r="A4" s="1" t="s">
        <v>5</v>
      </c>
      <c r="B4" s="9">
        <v>45</v>
      </c>
      <c r="C4" s="9">
        <v>7</v>
      </c>
      <c r="D4" s="10">
        <f>(B4/360)*2*C4*3.1415926</f>
        <v>5.49778705</v>
      </c>
      <c r="E4" s="10">
        <f aca="true" t="shared" si="0" ref="E4:E9">(B4/360)*C4*C4*3.1415926</f>
        <v>19.242254675</v>
      </c>
      <c r="G4" s="5"/>
      <c r="H4" s="5"/>
      <c r="I4" s="5"/>
      <c r="J4" s="5"/>
      <c r="K4" s="5"/>
    </row>
    <row r="5" spans="1:11" ht="36" customHeight="1" thickBot="1" thickTop="1">
      <c r="A5" s="1" t="s">
        <v>6</v>
      </c>
      <c r="B5" s="9">
        <v>30</v>
      </c>
      <c r="C5" s="9">
        <v>20</v>
      </c>
      <c r="D5" s="10">
        <f>(B5/360)*2*C5*3.1415926</f>
        <v>10.471975333333333</v>
      </c>
      <c r="E5" s="10">
        <f t="shared" si="0"/>
        <v>104.71975333333332</v>
      </c>
      <c r="G5" s="5"/>
      <c r="H5" s="5"/>
      <c r="I5" s="5"/>
      <c r="J5" s="5"/>
      <c r="K5" s="5"/>
    </row>
    <row r="6" spans="1:11" ht="36" customHeight="1" thickBot="1" thickTop="1">
      <c r="A6" s="1" t="s">
        <v>7</v>
      </c>
      <c r="B6" s="9">
        <v>120</v>
      </c>
      <c r="C6" s="10">
        <f>(D6*360)/(2*B6*3.1415926)</f>
        <v>23.873241871017903</v>
      </c>
      <c r="D6" s="9">
        <v>50</v>
      </c>
      <c r="E6" s="10">
        <f t="shared" si="0"/>
        <v>596.8310467754476</v>
      </c>
      <c r="G6" s="5"/>
      <c r="H6" s="5"/>
      <c r="I6" s="5"/>
      <c r="J6" s="5"/>
      <c r="K6" s="5"/>
    </row>
    <row r="7" spans="1:11" ht="36" customHeight="1" thickBot="1" thickTop="1">
      <c r="A7" s="1" t="s">
        <v>8</v>
      </c>
      <c r="B7" s="10">
        <f>(D7*360)/(2*3.1415926*C7)</f>
        <v>5.729578049044297</v>
      </c>
      <c r="C7" s="9">
        <v>10</v>
      </c>
      <c r="D7" s="9">
        <v>1</v>
      </c>
      <c r="E7" s="10">
        <f t="shared" si="0"/>
        <v>5</v>
      </c>
      <c r="G7" s="5"/>
      <c r="H7" s="5"/>
      <c r="I7" s="5"/>
      <c r="J7" s="5"/>
      <c r="K7" s="5"/>
    </row>
    <row r="8" spans="1:11" ht="36" customHeight="1" thickBot="1" thickTop="1">
      <c r="A8" s="1" t="s">
        <v>9</v>
      </c>
      <c r="B8" s="9">
        <v>60</v>
      </c>
      <c r="C8" s="10">
        <f>(D8*360)/(2*B8*3.1415926)</f>
        <v>38.19718699362865</v>
      </c>
      <c r="D8" s="9">
        <v>40</v>
      </c>
      <c r="E8" s="10">
        <f t="shared" si="0"/>
        <v>763.943739872573</v>
      </c>
      <c r="G8" s="5"/>
      <c r="H8" s="5"/>
      <c r="I8" s="5"/>
      <c r="J8" s="5"/>
      <c r="K8" s="5"/>
    </row>
    <row r="9" spans="1:11" ht="36" customHeight="1" thickBot="1" thickTop="1">
      <c r="A9" s="1" t="s">
        <v>10</v>
      </c>
      <c r="B9" s="9">
        <v>240</v>
      </c>
      <c r="C9" s="10">
        <f>(D9*360)/(2*B9*3.1415926)</f>
        <v>23.873241871017903</v>
      </c>
      <c r="D9" s="9">
        <v>100</v>
      </c>
      <c r="E9" s="10">
        <f t="shared" si="0"/>
        <v>1193.6620935508952</v>
      </c>
      <c r="G9" s="5"/>
      <c r="H9" s="5"/>
      <c r="I9" s="5"/>
      <c r="J9" s="5"/>
      <c r="K9" s="5"/>
    </row>
    <row r="10" spans="1:11" ht="36" customHeight="1" thickBot="1" thickTop="1">
      <c r="A10" s="1" t="s">
        <v>11</v>
      </c>
      <c r="B10" s="10">
        <f>(360*E10)/(3.1415926*C10*C10)</f>
        <v>212.20659440904805</v>
      </c>
      <c r="C10" s="9">
        <v>9</v>
      </c>
      <c r="D10" s="10">
        <f>(B10/360)*2*C10*3.1415926</f>
        <v>33.33333333333334</v>
      </c>
      <c r="E10" s="9">
        <v>150</v>
      </c>
      <c r="G10" s="5"/>
      <c r="H10" s="5"/>
      <c r="I10" s="5"/>
      <c r="J10" s="5"/>
      <c r="K10" s="5"/>
    </row>
    <row r="11" spans="1:11" ht="36" customHeight="1" thickBot="1" thickTop="1">
      <c r="A11" s="1" t="s">
        <v>12</v>
      </c>
      <c r="B11" s="9">
        <v>100</v>
      </c>
      <c r="C11" s="10">
        <f>SQRT((360*E11)/(B11*3.1415926))</f>
        <v>7.180961108472784</v>
      </c>
      <c r="D11" s="10">
        <f>(B11/360)*2*C11*3.1415926</f>
        <v>12.53314126625883</v>
      </c>
      <c r="E11" s="9">
        <v>45</v>
      </c>
      <c r="G11" s="5"/>
      <c r="H11" s="5"/>
      <c r="I11" s="5"/>
      <c r="J11" s="5"/>
      <c r="K11" s="5"/>
    </row>
    <row r="12" spans="1:11" ht="36" customHeight="1" thickBot="1" thickTop="1">
      <c r="A12" s="1" t="s">
        <v>13</v>
      </c>
      <c r="B12" s="9"/>
      <c r="C12" s="9"/>
      <c r="D12" s="9">
        <v>5</v>
      </c>
      <c r="E12" s="9">
        <v>12.5</v>
      </c>
      <c r="G12" s="5"/>
      <c r="H12" s="5"/>
      <c r="I12" s="5"/>
      <c r="J12" s="5"/>
      <c r="K12" s="5"/>
    </row>
    <row r="13" spans="1:11" ht="36" customHeight="1" thickBot="1" thickTop="1">
      <c r="A13" s="1" t="s">
        <v>14</v>
      </c>
      <c r="B13" s="9"/>
      <c r="C13" s="9"/>
      <c r="D13" s="9">
        <v>45</v>
      </c>
      <c r="E13" s="9">
        <v>225</v>
      </c>
      <c r="G13" s="5"/>
      <c r="H13" s="5"/>
      <c r="I13" s="5"/>
      <c r="J13" s="5"/>
      <c r="K13" s="5"/>
    </row>
    <row r="14" ht="13.5" thickTop="1"/>
  </sheetData>
  <sheetProtection/>
  <printOptions/>
  <pageMargins left="0.5" right="0.75" top="0.61" bottom="1" header="0.38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B1:L25"/>
  <sheetViews>
    <sheetView zoomScalePageLayoutView="0" workbookViewId="0" topLeftCell="A8">
      <selection activeCell="G4" sqref="G4"/>
    </sheetView>
  </sheetViews>
  <sheetFormatPr defaultColWidth="9.140625" defaultRowHeight="12.75"/>
  <cols>
    <col min="1" max="1" width="2.421875" style="0" customWidth="1"/>
    <col min="2" max="2" width="7.8515625" style="0" customWidth="1"/>
    <col min="3" max="3" width="10.7109375" style="0" customWidth="1"/>
    <col min="4" max="4" width="11.140625" style="0" customWidth="1"/>
    <col min="5" max="5" width="13.421875" style="0" customWidth="1"/>
    <col min="6" max="6" width="14.8515625" style="0" customWidth="1"/>
    <col min="7" max="7" width="19.421875" style="0" customWidth="1"/>
    <col min="10" max="10" width="11.00390625" style="0" customWidth="1"/>
    <col min="11" max="11" width="12.7109375" style="0" customWidth="1"/>
    <col min="12" max="12" width="15.140625" style="0" customWidth="1"/>
  </cols>
  <sheetData>
    <row r="1" spans="3:12" ht="20.25">
      <c r="C1" s="2" t="s">
        <v>0</v>
      </c>
      <c r="H1" s="3"/>
      <c r="I1" s="2" t="s">
        <v>0</v>
      </c>
      <c r="J1" s="3"/>
      <c r="K1" s="3"/>
      <c r="L1" s="3"/>
    </row>
    <row r="2" spans="8:12" ht="13.5" thickBot="1">
      <c r="H2" s="3"/>
      <c r="I2" s="3"/>
      <c r="J2" s="3"/>
      <c r="K2" s="3"/>
      <c r="L2" s="3"/>
    </row>
    <row r="3" spans="2:12" ht="36" customHeight="1" thickBot="1" thickTop="1">
      <c r="B3" s="1"/>
      <c r="C3" s="1" t="s">
        <v>1</v>
      </c>
      <c r="D3" s="1" t="s">
        <v>2</v>
      </c>
      <c r="E3" s="14" t="s">
        <v>26</v>
      </c>
      <c r="F3" s="14" t="s">
        <v>27</v>
      </c>
      <c r="H3" s="1"/>
      <c r="I3" s="1" t="s">
        <v>1</v>
      </c>
      <c r="J3" s="1" t="s">
        <v>2</v>
      </c>
      <c r="K3" s="1" t="s">
        <v>3</v>
      </c>
      <c r="L3" s="14" t="s">
        <v>27</v>
      </c>
    </row>
    <row r="4" spans="2:12" ht="36" customHeight="1" thickBot="1" thickTop="1">
      <c r="B4" s="6" t="s">
        <v>5</v>
      </c>
      <c r="C4" s="6">
        <v>45</v>
      </c>
      <c r="D4" s="6">
        <v>7</v>
      </c>
      <c r="E4" s="6"/>
      <c r="F4" s="6"/>
      <c r="H4" s="6" t="s">
        <v>5</v>
      </c>
      <c r="I4" s="6">
        <v>45</v>
      </c>
      <c r="J4" s="6">
        <v>7</v>
      </c>
      <c r="K4" s="6"/>
      <c r="L4" s="6"/>
    </row>
    <row r="5" spans="2:12" ht="36" customHeight="1" thickBot="1" thickTop="1">
      <c r="B5" s="6" t="s">
        <v>6</v>
      </c>
      <c r="C5" s="6">
        <v>30</v>
      </c>
      <c r="D5" s="6">
        <v>20</v>
      </c>
      <c r="E5" s="6"/>
      <c r="F5" s="6"/>
      <c r="H5" s="6" t="s">
        <v>6</v>
      </c>
      <c r="I5" s="6">
        <v>30</v>
      </c>
      <c r="J5" s="6">
        <v>20</v>
      </c>
      <c r="K5" s="6"/>
      <c r="L5" s="6"/>
    </row>
    <row r="6" spans="2:12" ht="36" customHeight="1" thickBot="1" thickTop="1">
      <c r="B6" s="6" t="s">
        <v>7</v>
      </c>
      <c r="C6" s="6">
        <v>120</v>
      </c>
      <c r="D6" s="6"/>
      <c r="E6" s="6">
        <v>50</v>
      </c>
      <c r="F6" s="6"/>
      <c r="H6" s="6" t="s">
        <v>7</v>
      </c>
      <c r="I6" s="6">
        <v>120</v>
      </c>
      <c r="J6" s="6"/>
      <c r="K6" s="6">
        <v>50</v>
      </c>
      <c r="L6" s="6"/>
    </row>
    <row r="7" spans="2:12" ht="36" customHeight="1" thickBot="1" thickTop="1">
      <c r="B7" s="6" t="s">
        <v>8</v>
      </c>
      <c r="C7" s="6"/>
      <c r="D7" s="6">
        <v>10</v>
      </c>
      <c r="E7" s="6">
        <v>1</v>
      </c>
      <c r="F7" s="6"/>
      <c r="H7" s="6" t="s">
        <v>8</v>
      </c>
      <c r="I7" s="6"/>
      <c r="J7" s="6">
        <v>10</v>
      </c>
      <c r="K7" s="6">
        <v>1</v>
      </c>
      <c r="L7" s="6"/>
    </row>
    <row r="8" spans="2:12" ht="36" customHeight="1" thickBot="1" thickTop="1">
      <c r="B8" s="6" t="s">
        <v>9</v>
      </c>
      <c r="C8" s="6">
        <v>60</v>
      </c>
      <c r="D8" s="6"/>
      <c r="E8" s="6">
        <v>40</v>
      </c>
      <c r="F8" s="6"/>
      <c r="H8" s="6" t="s">
        <v>9</v>
      </c>
      <c r="I8" s="6">
        <v>60</v>
      </c>
      <c r="J8" s="6"/>
      <c r="K8" s="6">
        <v>40</v>
      </c>
      <c r="L8" s="6"/>
    </row>
    <row r="9" spans="2:12" ht="36" customHeight="1" thickBot="1" thickTop="1">
      <c r="B9" s="6" t="s">
        <v>10</v>
      </c>
      <c r="C9" s="6">
        <v>240</v>
      </c>
      <c r="D9" s="6"/>
      <c r="E9" s="6">
        <v>100</v>
      </c>
      <c r="F9" s="6"/>
      <c r="H9" s="6" t="s">
        <v>10</v>
      </c>
      <c r="I9" s="6">
        <v>240</v>
      </c>
      <c r="J9" s="6"/>
      <c r="K9" s="6">
        <v>100</v>
      </c>
      <c r="L9" s="6"/>
    </row>
    <row r="10" spans="2:12" ht="36" customHeight="1" thickBot="1" thickTop="1">
      <c r="B10" s="6" t="s">
        <v>11</v>
      </c>
      <c r="C10" s="6"/>
      <c r="D10" s="6">
        <v>9</v>
      </c>
      <c r="E10" s="6"/>
      <c r="F10" s="6">
        <v>150</v>
      </c>
      <c r="H10" s="6" t="s">
        <v>11</v>
      </c>
      <c r="I10" s="6"/>
      <c r="J10" s="6">
        <v>9</v>
      </c>
      <c r="K10" s="6"/>
      <c r="L10" s="6">
        <v>150</v>
      </c>
    </row>
    <row r="11" spans="2:12" ht="36" customHeight="1" thickBot="1" thickTop="1">
      <c r="B11" s="6" t="s">
        <v>12</v>
      </c>
      <c r="C11" s="6">
        <v>100</v>
      </c>
      <c r="D11" s="6"/>
      <c r="E11" s="6"/>
      <c r="F11" s="6">
        <v>45</v>
      </c>
      <c r="H11" s="6" t="s">
        <v>12</v>
      </c>
      <c r="I11" s="6">
        <v>100</v>
      </c>
      <c r="J11" s="6"/>
      <c r="K11" s="6"/>
      <c r="L11" s="6">
        <v>45</v>
      </c>
    </row>
    <row r="12" spans="2:12" ht="36" customHeight="1" thickBot="1" thickTop="1">
      <c r="B12" s="6" t="s">
        <v>13</v>
      </c>
      <c r="C12" s="6"/>
      <c r="D12" s="6"/>
      <c r="E12" s="6">
        <v>5</v>
      </c>
      <c r="F12" s="6">
        <v>12.5</v>
      </c>
      <c r="H12" s="6" t="s">
        <v>13</v>
      </c>
      <c r="I12" s="6"/>
      <c r="J12" s="6"/>
      <c r="K12" s="6">
        <v>5</v>
      </c>
      <c r="L12" s="6">
        <v>12.5</v>
      </c>
    </row>
    <row r="13" spans="2:12" ht="36" customHeight="1" thickBot="1" thickTop="1">
      <c r="B13" s="6" t="s">
        <v>14</v>
      </c>
      <c r="C13" s="6"/>
      <c r="D13" s="6"/>
      <c r="E13" s="6">
        <v>45</v>
      </c>
      <c r="F13" s="6">
        <v>225</v>
      </c>
      <c r="H13" s="6" t="s">
        <v>14</v>
      </c>
      <c r="I13" s="6"/>
      <c r="J13" s="6"/>
      <c r="K13" s="6">
        <v>45</v>
      </c>
      <c r="L13" s="6">
        <v>225</v>
      </c>
    </row>
    <row r="14" ht="13.5" thickTop="1"/>
    <row r="15" spans="2:8" ht="15.75">
      <c r="B15" s="11" t="s">
        <v>19</v>
      </c>
      <c r="H15" s="11" t="s">
        <v>19</v>
      </c>
    </row>
    <row r="16" spans="2:12" ht="12.75">
      <c r="B16" s="86" t="s">
        <v>20</v>
      </c>
      <c r="C16" s="86"/>
      <c r="D16" s="86"/>
      <c r="E16" s="86"/>
      <c r="F16" s="86"/>
      <c r="H16" s="86" t="s">
        <v>20</v>
      </c>
      <c r="I16" s="86"/>
      <c r="J16" s="86"/>
      <c r="K16" s="86"/>
      <c r="L16" s="86"/>
    </row>
    <row r="17" spans="2:12" ht="12.75">
      <c r="B17" s="86"/>
      <c r="C17" s="86"/>
      <c r="D17" s="86"/>
      <c r="E17" s="86"/>
      <c r="F17" s="86"/>
      <c r="H17" s="86"/>
      <c r="I17" s="86"/>
      <c r="J17" s="86"/>
      <c r="K17" s="86"/>
      <c r="L17" s="86"/>
    </row>
    <row r="18" spans="2:12" ht="12.75">
      <c r="B18" s="86"/>
      <c r="C18" s="86"/>
      <c r="D18" s="86"/>
      <c r="E18" s="86"/>
      <c r="F18" s="86"/>
      <c r="H18" s="86"/>
      <c r="I18" s="86"/>
      <c r="J18" s="86"/>
      <c r="K18" s="86"/>
      <c r="L18" s="86"/>
    </row>
    <row r="19" spans="2:12" ht="12.75">
      <c r="B19" s="86"/>
      <c r="C19" s="86"/>
      <c r="D19" s="86"/>
      <c r="E19" s="86"/>
      <c r="F19" s="86"/>
      <c r="H19" s="86"/>
      <c r="I19" s="86"/>
      <c r="J19" s="86"/>
      <c r="K19" s="86"/>
      <c r="L19" s="86"/>
    </row>
    <row r="21" spans="2:8" ht="12.75">
      <c r="B21" s="13" t="s">
        <v>21</v>
      </c>
      <c r="H21" s="13" t="s">
        <v>21</v>
      </c>
    </row>
    <row r="22" spans="2:8" ht="12.75">
      <c r="B22" s="12" t="s">
        <v>22</v>
      </c>
      <c r="H22" s="12" t="s">
        <v>22</v>
      </c>
    </row>
    <row r="23" spans="2:8" ht="12.75">
      <c r="B23" s="12" t="s">
        <v>23</v>
      </c>
      <c r="H23" s="12" t="s">
        <v>23</v>
      </c>
    </row>
    <row r="24" spans="2:8" ht="12.75">
      <c r="B24" s="12" t="s">
        <v>24</v>
      </c>
      <c r="H24" s="12" t="s">
        <v>24</v>
      </c>
    </row>
    <row r="25" spans="2:8" ht="12.75">
      <c r="B25" s="12" t="s">
        <v>25</v>
      </c>
      <c r="H25" s="12" t="s">
        <v>25</v>
      </c>
    </row>
  </sheetData>
  <sheetProtection/>
  <mergeCells count="2">
    <mergeCell ref="B16:F19"/>
    <mergeCell ref="H16:L19"/>
  </mergeCells>
  <printOptions horizontalCentered="1"/>
  <pageMargins left="0" right="0" top="0" bottom="0" header="0.3937007874015748" footer="0.5118110236220472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3:A13"/>
  <sheetViews>
    <sheetView zoomScalePageLayoutView="0" workbookViewId="0" topLeftCell="A1">
      <selection activeCell="A7" sqref="A7"/>
    </sheetView>
  </sheetViews>
  <sheetFormatPr defaultColWidth="9.140625" defaultRowHeight="12.75"/>
  <sheetData>
    <row r="3" ht="12.75">
      <c r="A3" s="8" t="s">
        <v>15</v>
      </c>
    </row>
    <row r="5" ht="12.75">
      <c r="A5" s="8" t="s">
        <v>16</v>
      </c>
    </row>
    <row r="7" ht="12.75">
      <c r="A7" s="8" t="s">
        <v>17</v>
      </c>
    </row>
    <row r="13" ht="12.75">
      <c r="A13" s="8" t="s">
        <v>18</v>
      </c>
    </row>
  </sheetData>
  <sheetProtection/>
  <hyperlinks>
    <hyperlink ref="A3" r:id="rId1" display="http://nrich.maths.org/public/viewer.php?obj_id=5361"/>
    <hyperlink ref="A5" r:id="rId2" display="http://nrich.maths.org/public/viewer.php?obj_id=554"/>
    <hyperlink ref="A7" r:id="rId3" display="http://nrich.maths.org/public/viewer.php?obj_id=2161"/>
    <hyperlink ref="A13" r:id="rId4" display="http://nrich.maths.org/public/leg.php?code=102&amp;cl=3&amp;cldcmpid=866"/>
  </hyperlinks>
  <printOptions/>
  <pageMargins left="0.75" right="0.75" top="1" bottom="1" header="0.5" footer="0.5"/>
  <pageSetup orientation="portrait" paperSize="9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B1:L13"/>
  <sheetViews>
    <sheetView zoomScalePageLayoutView="0" workbookViewId="0" topLeftCell="A2">
      <selection activeCell="E13" sqref="E13"/>
    </sheetView>
  </sheetViews>
  <sheetFormatPr defaultColWidth="9.140625" defaultRowHeight="12.75"/>
  <cols>
    <col min="1" max="1" width="2.421875" style="0" customWidth="1"/>
    <col min="2" max="2" width="7.8515625" style="0" customWidth="1"/>
    <col min="3" max="3" width="10.7109375" style="0" customWidth="1"/>
    <col min="4" max="4" width="11.140625" style="0" customWidth="1"/>
    <col min="5" max="5" width="13.421875" style="0" customWidth="1"/>
    <col min="6" max="6" width="14.8515625" style="0" customWidth="1"/>
    <col min="7" max="7" width="19.421875" style="0" customWidth="1"/>
    <col min="10" max="10" width="11.00390625" style="0" customWidth="1"/>
    <col min="11" max="11" width="12.7109375" style="0" customWidth="1"/>
    <col min="12" max="12" width="15.140625" style="0" customWidth="1"/>
  </cols>
  <sheetData>
    <row r="1" spans="3:12" ht="20.25">
      <c r="C1" s="2" t="s">
        <v>0</v>
      </c>
      <c r="H1" s="3"/>
      <c r="I1" s="2" t="s">
        <v>0</v>
      </c>
      <c r="J1" s="3"/>
      <c r="K1" s="3"/>
      <c r="L1" s="3"/>
    </row>
    <row r="2" spans="8:12" ht="13.5" thickBot="1">
      <c r="H2" s="3"/>
      <c r="I2" s="3"/>
      <c r="J2" s="3"/>
      <c r="K2" s="3"/>
      <c r="L2" s="3"/>
    </row>
    <row r="3" spans="2:12" ht="36" customHeight="1" thickBot="1" thickTop="1">
      <c r="B3" s="1"/>
      <c r="C3" s="1" t="s">
        <v>1</v>
      </c>
      <c r="D3" s="1" t="s">
        <v>2</v>
      </c>
      <c r="E3" s="1" t="s">
        <v>3</v>
      </c>
      <c r="F3" s="1" t="s">
        <v>4</v>
      </c>
      <c r="H3" s="1"/>
      <c r="I3" s="1" t="s">
        <v>1</v>
      </c>
      <c r="J3" s="1" t="s">
        <v>2</v>
      </c>
      <c r="K3" s="1" t="s">
        <v>3</v>
      </c>
      <c r="L3" s="1" t="s">
        <v>4</v>
      </c>
    </row>
    <row r="4" spans="2:12" ht="36" customHeight="1" thickBot="1" thickTop="1">
      <c r="B4" s="6" t="s">
        <v>5</v>
      </c>
      <c r="C4" s="6">
        <v>45</v>
      </c>
      <c r="D4" s="6">
        <v>7</v>
      </c>
      <c r="E4" s="6"/>
      <c r="F4" s="6"/>
      <c r="H4" s="6" t="s">
        <v>5</v>
      </c>
      <c r="I4" s="6">
        <v>45</v>
      </c>
      <c r="J4" s="6">
        <v>7</v>
      </c>
      <c r="K4" s="6"/>
      <c r="L4" s="6"/>
    </row>
    <row r="5" spans="2:12" ht="36" customHeight="1" thickBot="1" thickTop="1">
      <c r="B5" s="6" t="s">
        <v>6</v>
      </c>
      <c r="C5" s="6">
        <v>30</v>
      </c>
      <c r="D5" s="6">
        <v>20</v>
      </c>
      <c r="E5" s="6"/>
      <c r="F5" s="6"/>
      <c r="H5" s="6" t="s">
        <v>6</v>
      </c>
      <c r="I5" s="6">
        <v>30</v>
      </c>
      <c r="J5" s="6">
        <v>20</v>
      </c>
      <c r="K5" s="6"/>
      <c r="L5" s="6"/>
    </row>
    <row r="6" spans="2:12" ht="36" customHeight="1" thickBot="1" thickTop="1">
      <c r="B6" s="6" t="s">
        <v>7</v>
      </c>
      <c r="C6" s="6">
        <v>120</v>
      </c>
      <c r="D6" s="6"/>
      <c r="E6" s="6">
        <v>50</v>
      </c>
      <c r="F6" s="6"/>
      <c r="H6" s="6" t="s">
        <v>7</v>
      </c>
      <c r="I6" s="6">
        <v>120</v>
      </c>
      <c r="J6" s="6"/>
      <c r="K6" s="6">
        <v>50</v>
      </c>
      <c r="L6" s="6"/>
    </row>
    <row r="7" spans="2:12" ht="36" customHeight="1" thickBot="1" thickTop="1">
      <c r="B7" s="6" t="s">
        <v>8</v>
      </c>
      <c r="C7" s="6"/>
      <c r="D7" s="6">
        <v>10</v>
      </c>
      <c r="E7" s="6">
        <v>1</v>
      </c>
      <c r="F7" s="6"/>
      <c r="H7" s="6" t="s">
        <v>8</v>
      </c>
      <c r="I7" s="6"/>
      <c r="J7" s="6">
        <v>10</v>
      </c>
      <c r="K7" s="6">
        <v>1</v>
      </c>
      <c r="L7" s="6"/>
    </row>
    <row r="8" spans="2:12" ht="36" customHeight="1" thickBot="1" thickTop="1">
      <c r="B8" s="6" t="s">
        <v>9</v>
      </c>
      <c r="C8" s="6">
        <v>60</v>
      </c>
      <c r="D8" s="6"/>
      <c r="E8" s="6">
        <v>40</v>
      </c>
      <c r="F8" s="6"/>
      <c r="H8" s="6" t="s">
        <v>9</v>
      </c>
      <c r="I8" s="6">
        <v>60</v>
      </c>
      <c r="J8" s="6"/>
      <c r="K8" s="6">
        <v>40</v>
      </c>
      <c r="L8" s="6"/>
    </row>
    <row r="9" spans="2:12" ht="36" customHeight="1" thickBot="1" thickTop="1">
      <c r="B9" s="6" t="s">
        <v>10</v>
      </c>
      <c r="C9" s="6">
        <v>240</v>
      </c>
      <c r="D9" s="6"/>
      <c r="E9" s="6">
        <v>100</v>
      </c>
      <c r="F9" s="6"/>
      <c r="H9" s="6" t="s">
        <v>10</v>
      </c>
      <c r="I9" s="6">
        <v>240</v>
      </c>
      <c r="J9" s="6"/>
      <c r="K9" s="6">
        <v>100</v>
      </c>
      <c r="L9" s="6"/>
    </row>
    <row r="10" spans="2:12" ht="36" customHeight="1" thickBot="1" thickTop="1">
      <c r="B10" s="6" t="s">
        <v>11</v>
      </c>
      <c r="C10" s="6"/>
      <c r="D10" s="6">
        <v>9</v>
      </c>
      <c r="E10" s="6"/>
      <c r="F10" s="6">
        <v>150</v>
      </c>
      <c r="H10" s="6" t="s">
        <v>11</v>
      </c>
      <c r="I10" s="6"/>
      <c r="J10" s="6">
        <v>9</v>
      </c>
      <c r="K10" s="6"/>
      <c r="L10" s="6">
        <v>150</v>
      </c>
    </row>
    <row r="11" spans="2:12" ht="36" customHeight="1" thickBot="1" thickTop="1">
      <c r="B11" s="6" t="s">
        <v>12</v>
      </c>
      <c r="C11" s="6">
        <v>100</v>
      </c>
      <c r="D11" s="6"/>
      <c r="E11" s="6"/>
      <c r="F11" s="6">
        <v>45</v>
      </c>
      <c r="H11" s="6" t="s">
        <v>12</v>
      </c>
      <c r="I11" s="6">
        <v>100</v>
      </c>
      <c r="J11" s="6"/>
      <c r="K11" s="6"/>
      <c r="L11" s="6">
        <v>45</v>
      </c>
    </row>
    <row r="12" spans="2:12" ht="36" customHeight="1" thickBot="1" thickTop="1">
      <c r="B12" s="6" t="s">
        <v>13</v>
      </c>
      <c r="C12" s="6"/>
      <c r="D12" s="6"/>
      <c r="E12" s="6">
        <v>5</v>
      </c>
      <c r="F12" s="6">
        <v>12.5</v>
      </c>
      <c r="H12" s="6" t="s">
        <v>13</v>
      </c>
      <c r="I12" s="6"/>
      <c r="J12" s="6"/>
      <c r="K12" s="6">
        <v>5</v>
      </c>
      <c r="L12" s="6">
        <v>12.5</v>
      </c>
    </row>
    <row r="13" spans="2:12" ht="36" customHeight="1" thickBot="1" thickTop="1">
      <c r="B13" s="6" t="s">
        <v>14</v>
      </c>
      <c r="C13" s="6"/>
      <c r="D13" s="6"/>
      <c r="E13" s="6">
        <v>45</v>
      </c>
      <c r="F13" s="6">
        <v>225</v>
      </c>
      <c r="H13" s="6" t="s">
        <v>14</v>
      </c>
      <c r="I13" s="6"/>
      <c r="J13" s="6"/>
      <c r="K13" s="6">
        <v>45</v>
      </c>
      <c r="L13" s="6">
        <v>225</v>
      </c>
    </row>
    <row r="14" ht="13.5" thickTop="1"/>
  </sheetData>
  <sheetProtection/>
  <printOptions horizontalCentered="1"/>
  <pageMargins left="0" right="0" top="0" bottom="0" header="0.3937007874015748" footer="0.5118110236220472"/>
  <pageSetup fitToHeight="1" fitToWidth="1" horizontalDpi="1200" verticalDpi="12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Z61"/>
  <sheetViews>
    <sheetView zoomScalePageLayoutView="0" workbookViewId="0" topLeftCell="A39">
      <selection activeCell="N47" sqref="N47"/>
    </sheetView>
  </sheetViews>
  <sheetFormatPr defaultColWidth="2.421875" defaultRowHeight="12.75"/>
  <cols>
    <col min="1" max="1" width="2.8515625" style="0" bestFit="1" customWidth="1"/>
    <col min="2" max="2" width="7.00390625" style="0" bestFit="1" customWidth="1"/>
    <col min="3" max="3" width="12.7109375" style="0" bestFit="1" customWidth="1"/>
    <col min="4" max="4" width="15.7109375" style="0" bestFit="1" customWidth="1"/>
    <col min="5" max="5" width="21.140625" style="0" bestFit="1" customWidth="1"/>
    <col min="6" max="6" width="15.7109375" style="0" bestFit="1" customWidth="1"/>
    <col min="7" max="7" width="18.57421875" style="0" bestFit="1" customWidth="1"/>
    <col min="8" max="8" width="18.7109375" style="0" bestFit="1" customWidth="1"/>
  </cols>
  <sheetData>
    <row r="1" spans="1:8" s="83" customFormat="1" ht="16.5" thickBot="1">
      <c r="A1" s="80"/>
      <c r="B1" s="81" t="s">
        <v>1</v>
      </c>
      <c r="C1" s="81" t="s">
        <v>2</v>
      </c>
      <c r="D1" s="81" t="s">
        <v>28</v>
      </c>
      <c r="E1" s="81" t="s">
        <v>29</v>
      </c>
      <c r="F1" s="81" t="s">
        <v>3</v>
      </c>
      <c r="G1" s="81" t="s">
        <v>43</v>
      </c>
      <c r="H1" s="82" t="s">
        <v>27</v>
      </c>
    </row>
    <row r="2" spans="1:26" ht="18">
      <c r="A2" s="64" t="s">
        <v>5</v>
      </c>
      <c r="B2" s="65">
        <v>24</v>
      </c>
      <c r="C2" s="65">
        <v>7</v>
      </c>
      <c r="D2" s="66">
        <f aca="true" t="shared" si="0" ref="D2:D7">C2*2</f>
        <v>14</v>
      </c>
      <c r="E2" s="67">
        <f aca="true" t="shared" si="1" ref="E2:E7">D2*PI()</f>
        <v>43.982297150257104</v>
      </c>
      <c r="F2" s="67">
        <f aca="true" t="shared" si="2" ref="F2:F7">E2*B2/360</f>
        <v>2.9321531433504737</v>
      </c>
      <c r="G2" s="67">
        <f aca="true" t="shared" si="3" ref="G2:G7">PI()*C2*C2</f>
        <v>153.93804002589985</v>
      </c>
      <c r="H2" s="68">
        <f aca="true" t="shared" si="4" ref="H2:H7">G2*B2/360</f>
        <v>10.262536001726657</v>
      </c>
      <c r="W2" s="87"/>
      <c r="X2" s="87"/>
      <c r="Y2" s="87"/>
      <c r="Z2" s="87"/>
    </row>
    <row r="3" spans="1:26" ht="18">
      <c r="A3" s="69" t="s">
        <v>6</v>
      </c>
      <c r="B3" s="70">
        <v>45</v>
      </c>
      <c r="C3" s="70">
        <v>6</v>
      </c>
      <c r="D3" s="71">
        <f t="shared" si="0"/>
        <v>12</v>
      </c>
      <c r="E3" s="72">
        <f t="shared" si="1"/>
        <v>37.69911184307752</v>
      </c>
      <c r="F3" s="72">
        <f t="shared" si="2"/>
        <v>4.71238898038469</v>
      </c>
      <c r="G3" s="72">
        <f t="shared" si="3"/>
        <v>113.09733552923255</v>
      </c>
      <c r="H3" s="73">
        <f t="shared" si="4"/>
        <v>14.137166941154067</v>
      </c>
      <c r="W3" s="87"/>
      <c r="X3" s="87"/>
      <c r="Y3" s="87"/>
      <c r="Z3" s="87"/>
    </row>
    <row r="4" spans="1:26" ht="18">
      <c r="A4" s="69" t="s">
        <v>7</v>
      </c>
      <c r="B4" s="70">
        <v>65</v>
      </c>
      <c r="C4" s="70">
        <v>5</v>
      </c>
      <c r="D4" s="71">
        <f t="shared" si="0"/>
        <v>10</v>
      </c>
      <c r="E4" s="72">
        <f t="shared" si="1"/>
        <v>31.41592653589793</v>
      </c>
      <c r="F4" s="72">
        <f t="shared" si="2"/>
        <v>5.672320068981571</v>
      </c>
      <c r="G4" s="72">
        <f t="shared" si="3"/>
        <v>78.53981633974483</v>
      </c>
      <c r="H4" s="73">
        <f t="shared" si="4"/>
        <v>14.180800172453928</v>
      </c>
      <c r="W4" s="87"/>
      <c r="X4" s="87"/>
      <c r="Y4" s="87"/>
      <c r="Z4" s="87"/>
    </row>
    <row r="5" spans="1:26" ht="18">
      <c r="A5" s="69" t="s">
        <v>8</v>
      </c>
      <c r="B5" s="70">
        <v>85</v>
      </c>
      <c r="C5" s="70">
        <v>4</v>
      </c>
      <c r="D5" s="71">
        <f t="shared" si="0"/>
        <v>8</v>
      </c>
      <c r="E5" s="72">
        <f t="shared" si="1"/>
        <v>25.132741228718345</v>
      </c>
      <c r="F5" s="72">
        <f t="shared" si="2"/>
        <v>5.934119456780721</v>
      </c>
      <c r="G5" s="72">
        <f t="shared" si="3"/>
        <v>50.26548245743669</v>
      </c>
      <c r="H5" s="73">
        <f t="shared" si="4"/>
        <v>11.868238913561441</v>
      </c>
      <c r="W5" s="87"/>
      <c r="X5" s="87"/>
      <c r="Y5" s="87"/>
      <c r="Z5" s="87"/>
    </row>
    <row r="6" spans="1:26" ht="18">
      <c r="A6" s="69" t="s">
        <v>9</v>
      </c>
      <c r="B6" s="70">
        <v>105</v>
      </c>
      <c r="C6" s="70">
        <v>3</v>
      </c>
      <c r="D6" s="71">
        <f t="shared" si="0"/>
        <v>6</v>
      </c>
      <c r="E6" s="72">
        <f t="shared" si="1"/>
        <v>18.84955592153876</v>
      </c>
      <c r="F6" s="72">
        <f t="shared" si="2"/>
        <v>5.497787143782138</v>
      </c>
      <c r="G6" s="72">
        <f t="shared" si="3"/>
        <v>28.274333882308138</v>
      </c>
      <c r="H6" s="73">
        <f t="shared" si="4"/>
        <v>8.246680715673206</v>
      </c>
      <c r="W6" s="87"/>
      <c r="X6" s="87"/>
      <c r="Y6" s="87"/>
      <c r="Z6" s="87"/>
    </row>
    <row r="7" spans="1:26" ht="18.75" thickBot="1">
      <c r="A7" s="74" t="s">
        <v>10</v>
      </c>
      <c r="B7" s="75">
        <v>35</v>
      </c>
      <c r="C7" s="75">
        <v>2</v>
      </c>
      <c r="D7" s="76">
        <f t="shared" si="0"/>
        <v>4</v>
      </c>
      <c r="E7" s="77">
        <f t="shared" si="1"/>
        <v>12.566370614359172</v>
      </c>
      <c r="F7" s="77">
        <f t="shared" si="2"/>
        <v>1.2217304763960306</v>
      </c>
      <c r="G7" s="77">
        <f t="shared" si="3"/>
        <v>12.566370614359172</v>
      </c>
      <c r="H7" s="78">
        <f t="shared" si="4"/>
        <v>1.2217304763960306</v>
      </c>
      <c r="W7" s="87"/>
      <c r="X7" s="87"/>
      <c r="Y7" s="87"/>
      <c r="Z7" s="87"/>
    </row>
    <row r="8" spans="1:26" ht="18">
      <c r="A8" s="79"/>
      <c r="B8" s="79"/>
      <c r="C8" s="79"/>
      <c r="D8" s="79"/>
      <c r="E8" s="79"/>
      <c r="F8" s="79"/>
      <c r="G8" s="79"/>
      <c r="H8" s="79"/>
      <c r="W8" s="87"/>
      <c r="X8" s="87"/>
      <c r="Y8" s="87"/>
      <c r="Z8" s="87"/>
    </row>
    <row r="9" spans="1:8" ht="18.75" thickBot="1">
      <c r="A9" s="79"/>
      <c r="B9" s="79"/>
      <c r="C9" s="79"/>
      <c r="D9" s="79"/>
      <c r="E9" s="79"/>
      <c r="F9" s="79"/>
      <c r="G9" s="79"/>
      <c r="H9" s="79"/>
    </row>
    <row r="10" spans="1:8" ht="16.5" thickBot="1">
      <c r="A10" s="80"/>
      <c r="B10" s="81" t="s">
        <v>1</v>
      </c>
      <c r="C10" s="81" t="s">
        <v>2</v>
      </c>
      <c r="D10" s="81" t="s">
        <v>28</v>
      </c>
      <c r="E10" s="81" t="s">
        <v>29</v>
      </c>
      <c r="F10" s="81" t="s">
        <v>3</v>
      </c>
      <c r="G10" s="81" t="s">
        <v>43</v>
      </c>
      <c r="H10" s="82" t="s">
        <v>27</v>
      </c>
    </row>
    <row r="11" spans="1:8" ht="18">
      <c r="A11" s="64" t="s">
        <v>5</v>
      </c>
      <c r="B11" s="65">
        <v>24</v>
      </c>
      <c r="C11" s="65">
        <v>7</v>
      </c>
      <c r="D11" s="66">
        <f aca="true" t="shared" si="5" ref="D11:D16">C11*2</f>
        <v>14</v>
      </c>
      <c r="E11" s="67">
        <f aca="true" t="shared" si="6" ref="E11:E16">D11*PI()</f>
        <v>43.982297150257104</v>
      </c>
      <c r="F11" s="67">
        <f aca="true" t="shared" si="7" ref="F11:F16">E11*B11/360</f>
        <v>2.9321531433504737</v>
      </c>
      <c r="G11" s="67">
        <f aca="true" t="shared" si="8" ref="G11:G16">PI()*C11*C11</f>
        <v>153.93804002589985</v>
      </c>
      <c r="H11" s="68">
        <f aca="true" t="shared" si="9" ref="H11:H16">G11*B11/360</f>
        <v>10.262536001726657</v>
      </c>
    </row>
    <row r="12" spans="1:8" ht="18">
      <c r="A12" s="69" t="s">
        <v>6</v>
      </c>
      <c r="B12" s="70">
        <v>45</v>
      </c>
      <c r="C12" s="70">
        <v>6</v>
      </c>
      <c r="D12" s="71">
        <f t="shared" si="5"/>
        <v>12</v>
      </c>
      <c r="E12" s="72">
        <f t="shared" si="6"/>
        <v>37.69911184307752</v>
      </c>
      <c r="F12" s="72">
        <f t="shared" si="7"/>
        <v>4.71238898038469</v>
      </c>
      <c r="G12" s="72">
        <f t="shared" si="8"/>
        <v>113.09733552923255</v>
      </c>
      <c r="H12" s="73">
        <f t="shared" si="9"/>
        <v>14.137166941154067</v>
      </c>
    </row>
    <row r="13" spans="1:19" ht="18">
      <c r="A13" s="69" t="s">
        <v>7</v>
      </c>
      <c r="B13" s="70">
        <v>65</v>
      </c>
      <c r="C13" s="70">
        <v>5</v>
      </c>
      <c r="D13" s="71">
        <f t="shared" si="5"/>
        <v>10</v>
      </c>
      <c r="E13" s="72">
        <f t="shared" si="6"/>
        <v>31.41592653589793</v>
      </c>
      <c r="F13" s="72">
        <f t="shared" si="7"/>
        <v>5.672320068981571</v>
      </c>
      <c r="G13" s="72">
        <f t="shared" si="8"/>
        <v>78.53981633974483</v>
      </c>
      <c r="H13" s="73">
        <f t="shared" si="9"/>
        <v>14.180800172453928</v>
      </c>
      <c r="N13" s="87"/>
      <c r="O13" s="87"/>
      <c r="P13" s="87"/>
      <c r="Q13" s="87"/>
      <c r="R13" s="87"/>
      <c r="S13" s="87"/>
    </row>
    <row r="14" spans="1:8" ht="18">
      <c r="A14" s="69" t="s">
        <v>8</v>
      </c>
      <c r="B14" s="70">
        <v>85</v>
      </c>
      <c r="C14" s="70">
        <v>4</v>
      </c>
      <c r="D14" s="71">
        <f t="shared" si="5"/>
        <v>8</v>
      </c>
      <c r="E14" s="72">
        <f t="shared" si="6"/>
        <v>25.132741228718345</v>
      </c>
      <c r="F14" s="72">
        <f t="shared" si="7"/>
        <v>5.934119456780721</v>
      </c>
      <c r="G14" s="72">
        <f t="shared" si="8"/>
        <v>50.26548245743669</v>
      </c>
      <c r="H14" s="73">
        <f t="shared" si="9"/>
        <v>11.868238913561441</v>
      </c>
    </row>
    <row r="15" spans="1:8" ht="18">
      <c r="A15" s="69" t="s">
        <v>9</v>
      </c>
      <c r="B15" s="70">
        <v>105</v>
      </c>
      <c r="C15" s="70">
        <v>3</v>
      </c>
      <c r="D15" s="71">
        <f t="shared" si="5"/>
        <v>6</v>
      </c>
      <c r="E15" s="72">
        <f t="shared" si="6"/>
        <v>18.84955592153876</v>
      </c>
      <c r="F15" s="72">
        <f t="shared" si="7"/>
        <v>5.497787143782138</v>
      </c>
      <c r="G15" s="72">
        <f t="shared" si="8"/>
        <v>28.274333882308138</v>
      </c>
      <c r="H15" s="73">
        <f t="shared" si="9"/>
        <v>8.246680715673206</v>
      </c>
    </row>
    <row r="16" spans="1:8" ht="18.75" thickBot="1">
      <c r="A16" s="74" t="s">
        <v>10</v>
      </c>
      <c r="B16" s="75">
        <v>35</v>
      </c>
      <c r="C16" s="75">
        <v>2</v>
      </c>
      <c r="D16" s="76">
        <f t="shared" si="5"/>
        <v>4</v>
      </c>
      <c r="E16" s="77">
        <f t="shared" si="6"/>
        <v>12.566370614359172</v>
      </c>
      <c r="F16" s="77">
        <f t="shared" si="7"/>
        <v>1.2217304763960306</v>
      </c>
      <c r="G16" s="77">
        <f t="shared" si="8"/>
        <v>12.566370614359172</v>
      </c>
      <c r="H16" s="78">
        <f t="shared" si="9"/>
        <v>1.2217304763960306</v>
      </c>
    </row>
    <row r="17" spans="1:8" ht="18">
      <c r="A17" s="79"/>
      <c r="B17" s="79"/>
      <c r="C17" s="79"/>
      <c r="D17" s="79"/>
      <c r="E17" s="79"/>
      <c r="F17" s="79"/>
      <c r="G17" s="79"/>
      <c r="H17" s="79"/>
    </row>
    <row r="18" spans="1:8" ht="18.75" thickBot="1">
      <c r="A18" s="79"/>
      <c r="B18" s="79"/>
      <c r="C18" s="79"/>
      <c r="D18" s="79"/>
      <c r="E18" s="79"/>
      <c r="F18" s="79"/>
      <c r="G18" s="79"/>
      <c r="H18" s="79"/>
    </row>
    <row r="19" spans="1:8" ht="16.5" thickBot="1">
      <c r="A19" s="80"/>
      <c r="B19" s="81" t="s">
        <v>1</v>
      </c>
      <c r="C19" s="81" t="s">
        <v>2</v>
      </c>
      <c r="D19" s="81" t="s">
        <v>28</v>
      </c>
      <c r="E19" s="81" t="s">
        <v>29</v>
      </c>
      <c r="F19" s="81" t="s">
        <v>3</v>
      </c>
      <c r="G19" s="81" t="s">
        <v>43</v>
      </c>
      <c r="H19" s="82" t="s">
        <v>27</v>
      </c>
    </row>
    <row r="20" spans="1:8" ht="18">
      <c r="A20" s="64" t="s">
        <v>5</v>
      </c>
      <c r="B20" s="65">
        <v>24</v>
      </c>
      <c r="C20" s="65">
        <v>7</v>
      </c>
      <c r="D20" s="66">
        <f aca="true" t="shared" si="10" ref="D20:D25">C20*2</f>
        <v>14</v>
      </c>
      <c r="E20" s="67">
        <f aca="true" t="shared" si="11" ref="E20:E25">D20*PI()</f>
        <v>43.982297150257104</v>
      </c>
      <c r="F20" s="67">
        <f aca="true" t="shared" si="12" ref="F20:F25">E20*B20/360</f>
        <v>2.9321531433504737</v>
      </c>
      <c r="G20" s="67">
        <f aca="true" t="shared" si="13" ref="G20:G25">PI()*C20*C20</f>
        <v>153.93804002589985</v>
      </c>
      <c r="H20" s="68">
        <f aca="true" t="shared" si="14" ref="H20:H25">G20*B20/360</f>
        <v>10.262536001726657</v>
      </c>
    </row>
    <row r="21" spans="1:8" ht="18">
      <c r="A21" s="69" t="s">
        <v>6</v>
      </c>
      <c r="B21" s="70">
        <v>45</v>
      </c>
      <c r="C21" s="70">
        <v>6</v>
      </c>
      <c r="D21" s="71">
        <f t="shared" si="10"/>
        <v>12</v>
      </c>
      <c r="E21" s="72">
        <f t="shared" si="11"/>
        <v>37.69911184307752</v>
      </c>
      <c r="F21" s="72">
        <f t="shared" si="12"/>
        <v>4.71238898038469</v>
      </c>
      <c r="G21" s="72">
        <f t="shared" si="13"/>
        <v>113.09733552923255</v>
      </c>
      <c r="H21" s="73">
        <f t="shared" si="14"/>
        <v>14.137166941154067</v>
      </c>
    </row>
    <row r="22" spans="1:8" ht="18">
      <c r="A22" s="69" t="s">
        <v>7</v>
      </c>
      <c r="B22" s="70">
        <v>65</v>
      </c>
      <c r="C22" s="70">
        <v>5</v>
      </c>
      <c r="D22" s="71">
        <f t="shared" si="10"/>
        <v>10</v>
      </c>
      <c r="E22" s="72">
        <f t="shared" si="11"/>
        <v>31.41592653589793</v>
      </c>
      <c r="F22" s="72">
        <f t="shared" si="12"/>
        <v>5.672320068981571</v>
      </c>
      <c r="G22" s="72">
        <f t="shared" si="13"/>
        <v>78.53981633974483</v>
      </c>
      <c r="H22" s="73">
        <f t="shared" si="14"/>
        <v>14.180800172453928</v>
      </c>
    </row>
    <row r="23" spans="1:8" ht="18">
      <c r="A23" s="69" t="s">
        <v>8</v>
      </c>
      <c r="B23" s="70">
        <v>85</v>
      </c>
      <c r="C23" s="70">
        <v>4</v>
      </c>
      <c r="D23" s="71">
        <f t="shared" si="10"/>
        <v>8</v>
      </c>
      <c r="E23" s="72">
        <f t="shared" si="11"/>
        <v>25.132741228718345</v>
      </c>
      <c r="F23" s="72">
        <f t="shared" si="12"/>
        <v>5.934119456780721</v>
      </c>
      <c r="G23" s="72">
        <f t="shared" si="13"/>
        <v>50.26548245743669</v>
      </c>
      <c r="H23" s="73">
        <f t="shared" si="14"/>
        <v>11.868238913561441</v>
      </c>
    </row>
    <row r="24" spans="1:8" ht="18">
      <c r="A24" s="69" t="s">
        <v>9</v>
      </c>
      <c r="B24" s="70">
        <v>105</v>
      </c>
      <c r="C24" s="70">
        <v>3</v>
      </c>
      <c r="D24" s="71">
        <f t="shared" si="10"/>
        <v>6</v>
      </c>
      <c r="E24" s="72">
        <f t="shared" si="11"/>
        <v>18.84955592153876</v>
      </c>
      <c r="F24" s="72">
        <f t="shared" si="12"/>
        <v>5.497787143782138</v>
      </c>
      <c r="G24" s="72">
        <f t="shared" si="13"/>
        <v>28.274333882308138</v>
      </c>
      <c r="H24" s="73">
        <f t="shared" si="14"/>
        <v>8.246680715673206</v>
      </c>
    </row>
    <row r="25" spans="1:8" ht="18.75" thickBot="1">
      <c r="A25" s="74" t="s">
        <v>10</v>
      </c>
      <c r="B25" s="75">
        <v>35</v>
      </c>
      <c r="C25" s="75">
        <v>2</v>
      </c>
      <c r="D25" s="76">
        <f t="shared" si="10"/>
        <v>4</v>
      </c>
      <c r="E25" s="77">
        <f t="shared" si="11"/>
        <v>12.566370614359172</v>
      </c>
      <c r="F25" s="77">
        <f t="shared" si="12"/>
        <v>1.2217304763960306</v>
      </c>
      <c r="G25" s="77">
        <f t="shared" si="13"/>
        <v>12.566370614359172</v>
      </c>
      <c r="H25" s="78">
        <f t="shared" si="14"/>
        <v>1.2217304763960306</v>
      </c>
    </row>
    <row r="26" spans="1:8" ht="18">
      <c r="A26" s="79"/>
      <c r="B26" s="79"/>
      <c r="C26" s="79"/>
      <c r="D26" s="79"/>
      <c r="E26" s="79"/>
      <c r="F26" s="79"/>
      <c r="G26" s="79"/>
      <c r="H26" s="79"/>
    </row>
    <row r="27" spans="1:8" ht="18.75" thickBot="1">
      <c r="A27" s="79"/>
      <c r="B27" s="79"/>
      <c r="C27" s="79"/>
      <c r="D27" s="79"/>
      <c r="E27" s="79"/>
      <c r="F27" s="79"/>
      <c r="G27" s="79"/>
      <c r="H27" s="79"/>
    </row>
    <row r="28" spans="1:8" ht="16.5" thickBot="1">
      <c r="A28" s="80"/>
      <c r="B28" s="81" t="s">
        <v>1</v>
      </c>
      <c r="C28" s="81" t="s">
        <v>2</v>
      </c>
      <c r="D28" s="81" t="s">
        <v>28</v>
      </c>
      <c r="E28" s="81" t="s">
        <v>29</v>
      </c>
      <c r="F28" s="81" t="s">
        <v>3</v>
      </c>
      <c r="G28" s="81" t="s">
        <v>43</v>
      </c>
      <c r="H28" s="82" t="s">
        <v>27</v>
      </c>
    </row>
    <row r="29" spans="1:8" ht="18">
      <c r="A29" s="64" t="s">
        <v>5</v>
      </c>
      <c r="B29" s="65">
        <v>24</v>
      </c>
      <c r="C29" s="65">
        <v>7</v>
      </c>
      <c r="D29" s="66">
        <f aca="true" t="shared" si="15" ref="D29:D34">C29*2</f>
        <v>14</v>
      </c>
      <c r="E29" s="67">
        <f aca="true" t="shared" si="16" ref="E29:E34">D29*PI()</f>
        <v>43.982297150257104</v>
      </c>
      <c r="F29" s="67">
        <f aca="true" t="shared" si="17" ref="F29:F34">E29*B29/360</f>
        <v>2.9321531433504737</v>
      </c>
      <c r="G29" s="67">
        <f aca="true" t="shared" si="18" ref="G29:G34">PI()*C29*C29</f>
        <v>153.93804002589985</v>
      </c>
      <c r="H29" s="68">
        <f aca="true" t="shared" si="19" ref="H29:H34">G29*B29/360</f>
        <v>10.262536001726657</v>
      </c>
    </row>
    <row r="30" spans="1:8" ht="18">
      <c r="A30" s="69" t="s">
        <v>6</v>
      </c>
      <c r="B30" s="70">
        <v>45</v>
      </c>
      <c r="C30" s="70">
        <v>6</v>
      </c>
      <c r="D30" s="71">
        <f t="shared" si="15"/>
        <v>12</v>
      </c>
      <c r="E30" s="72">
        <f t="shared" si="16"/>
        <v>37.69911184307752</v>
      </c>
      <c r="F30" s="72">
        <f t="shared" si="17"/>
        <v>4.71238898038469</v>
      </c>
      <c r="G30" s="72">
        <f t="shared" si="18"/>
        <v>113.09733552923255</v>
      </c>
      <c r="H30" s="73">
        <f t="shared" si="19"/>
        <v>14.137166941154067</v>
      </c>
    </row>
    <row r="31" spans="1:8" ht="18">
      <c r="A31" s="69" t="s">
        <v>7</v>
      </c>
      <c r="B31" s="70">
        <v>65</v>
      </c>
      <c r="C31" s="70">
        <v>5</v>
      </c>
      <c r="D31" s="71">
        <f t="shared" si="15"/>
        <v>10</v>
      </c>
      <c r="E31" s="72">
        <f t="shared" si="16"/>
        <v>31.41592653589793</v>
      </c>
      <c r="F31" s="72">
        <f t="shared" si="17"/>
        <v>5.672320068981571</v>
      </c>
      <c r="G31" s="72">
        <f t="shared" si="18"/>
        <v>78.53981633974483</v>
      </c>
      <c r="H31" s="73">
        <f t="shared" si="19"/>
        <v>14.180800172453928</v>
      </c>
    </row>
    <row r="32" spans="1:8" ht="18">
      <c r="A32" s="69" t="s">
        <v>8</v>
      </c>
      <c r="B32" s="70">
        <v>85</v>
      </c>
      <c r="C32" s="70">
        <v>4</v>
      </c>
      <c r="D32" s="71">
        <f t="shared" si="15"/>
        <v>8</v>
      </c>
      <c r="E32" s="72">
        <f t="shared" si="16"/>
        <v>25.132741228718345</v>
      </c>
      <c r="F32" s="72">
        <f t="shared" si="17"/>
        <v>5.934119456780721</v>
      </c>
      <c r="G32" s="72">
        <f t="shared" si="18"/>
        <v>50.26548245743669</v>
      </c>
      <c r="H32" s="73">
        <f t="shared" si="19"/>
        <v>11.868238913561441</v>
      </c>
    </row>
    <row r="33" spans="1:8" ht="18">
      <c r="A33" s="69" t="s">
        <v>9</v>
      </c>
      <c r="B33" s="70">
        <v>105</v>
      </c>
      <c r="C33" s="70">
        <v>3</v>
      </c>
      <c r="D33" s="71">
        <f t="shared" si="15"/>
        <v>6</v>
      </c>
      <c r="E33" s="72">
        <f t="shared" si="16"/>
        <v>18.84955592153876</v>
      </c>
      <c r="F33" s="72">
        <f t="shared" si="17"/>
        <v>5.497787143782138</v>
      </c>
      <c r="G33" s="72">
        <f t="shared" si="18"/>
        <v>28.274333882308138</v>
      </c>
      <c r="H33" s="73">
        <f t="shared" si="19"/>
        <v>8.246680715673206</v>
      </c>
    </row>
    <row r="34" spans="1:8" ht="18.75" thickBot="1">
      <c r="A34" s="74" t="s">
        <v>10</v>
      </c>
      <c r="B34" s="75">
        <v>35</v>
      </c>
      <c r="C34" s="75">
        <v>2</v>
      </c>
      <c r="D34" s="76">
        <f t="shared" si="15"/>
        <v>4</v>
      </c>
      <c r="E34" s="77">
        <f t="shared" si="16"/>
        <v>12.566370614359172</v>
      </c>
      <c r="F34" s="77">
        <f t="shared" si="17"/>
        <v>1.2217304763960306</v>
      </c>
      <c r="G34" s="77">
        <f t="shared" si="18"/>
        <v>12.566370614359172</v>
      </c>
      <c r="H34" s="78">
        <f t="shared" si="19"/>
        <v>1.2217304763960306</v>
      </c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.75" thickBot="1">
      <c r="A36" s="79"/>
      <c r="B36" s="79"/>
      <c r="C36" s="79"/>
      <c r="D36" s="79"/>
      <c r="E36" s="79"/>
      <c r="F36" s="79"/>
      <c r="G36" s="79"/>
      <c r="H36" s="79"/>
    </row>
    <row r="37" spans="1:8" ht="16.5" thickBot="1">
      <c r="A37" s="80"/>
      <c r="B37" s="81" t="s">
        <v>1</v>
      </c>
      <c r="C37" s="81" t="s">
        <v>2</v>
      </c>
      <c r="D37" s="81" t="s">
        <v>28</v>
      </c>
      <c r="E37" s="81" t="s">
        <v>29</v>
      </c>
      <c r="F37" s="81" t="s">
        <v>3</v>
      </c>
      <c r="G37" s="81" t="s">
        <v>43</v>
      </c>
      <c r="H37" s="82" t="s">
        <v>27</v>
      </c>
    </row>
    <row r="38" spans="1:8" ht="18">
      <c r="A38" s="64" t="s">
        <v>5</v>
      </c>
      <c r="B38" s="65">
        <v>24</v>
      </c>
      <c r="C38" s="65">
        <v>7</v>
      </c>
      <c r="D38" s="66">
        <f aca="true" t="shared" si="20" ref="D38:D43">C38*2</f>
        <v>14</v>
      </c>
      <c r="E38" s="67">
        <f aca="true" t="shared" si="21" ref="E38:E43">D38*PI()</f>
        <v>43.982297150257104</v>
      </c>
      <c r="F38" s="67">
        <f aca="true" t="shared" si="22" ref="F38:F43">E38*B38/360</f>
        <v>2.9321531433504737</v>
      </c>
      <c r="G38" s="67">
        <f aca="true" t="shared" si="23" ref="G38:G43">PI()*C38*C38</f>
        <v>153.93804002589985</v>
      </c>
      <c r="H38" s="68">
        <f aca="true" t="shared" si="24" ref="H38:H43">G38*B38/360</f>
        <v>10.262536001726657</v>
      </c>
    </row>
    <row r="39" spans="1:8" ht="18">
      <c r="A39" s="69" t="s">
        <v>6</v>
      </c>
      <c r="B39" s="70">
        <v>45</v>
      </c>
      <c r="C39" s="70">
        <v>6</v>
      </c>
      <c r="D39" s="71">
        <f t="shared" si="20"/>
        <v>12</v>
      </c>
      <c r="E39" s="72">
        <f t="shared" si="21"/>
        <v>37.69911184307752</v>
      </c>
      <c r="F39" s="72">
        <f t="shared" si="22"/>
        <v>4.71238898038469</v>
      </c>
      <c r="G39" s="72">
        <f t="shared" si="23"/>
        <v>113.09733552923255</v>
      </c>
      <c r="H39" s="73">
        <f t="shared" si="24"/>
        <v>14.137166941154067</v>
      </c>
    </row>
    <row r="40" spans="1:8" ht="18">
      <c r="A40" s="69" t="s">
        <v>7</v>
      </c>
      <c r="B40" s="70">
        <v>65</v>
      </c>
      <c r="C40" s="70">
        <v>5</v>
      </c>
      <c r="D40" s="71">
        <f t="shared" si="20"/>
        <v>10</v>
      </c>
      <c r="E40" s="72">
        <f t="shared" si="21"/>
        <v>31.41592653589793</v>
      </c>
      <c r="F40" s="72">
        <f t="shared" si="22"/>
        <v>5.672320068981571</v>
      </c>
      <c r="G40" s="72">
        <f t="shared" si="23"/>
        <v>78.53981633974483</v>
      </c>
      <c r="H40" s="73">
        <f t="shared" si="24"/>
        <v>14.180800172453928</v>
      </c>
    </row>
    <row r="41" spans="1:8" ht="18">
      <c r="A41" s="69" t="s">
        <v>8</v>
      </c>
      <c r="B41" s="70">
        <v>85</v>
      </c>
      <c r="C41" s="70">
        <v>4</v>
      </c>
      <c r="D41" s="71">
        <f t="shared" si="20"/>
        <v>8</v>
      </c>
      <c r="E41" s="72">
        <f t="shared" si="21"/>
        <v>25.132741228718345</v>
      </c>
      <c r="F41" s="72">
        <f t="shared" si="22"/>
        <v>5.934119456780721</v>
      </c>
      <c r="G41" s="72">
        <f t="shared" si="23"/>
        <v>50.26548245743669</v>
      </c>
      <c r="H41" s="73">
        <f t="shared" si="24"/>
        <v>11.868238913561441</v>
      </c>
    </row>
    <row r="42" spans="1:8" ht="18">
      <c r="A42" s="69" t="s">
        <v>9</v>
      </c>
      <c r="B42" s="70">
        <v>105</v>
      </c>
      <c r="C42" s="70">
        <v>3</v>
      </c>
      <c r="D42" s="71">
        <f t="shared" si="20"/>
        <v>6</v>
      </c>
      <c r="E42" s="72">
        <f t="shared" si="21"/>
        <v>18.84955592153876</v>
      </c>
      <c r="F42" s="72">
        <f t="shared" si="22"/>
        <v>5.497787143782138</v>
      </c>
      <c r="G42" s="72">
        <f t="shared" si="23"/>
        <v>28.274333882308138</v>
      </c>
      <c r="H42" s="73">
        <f t="shared" si="24"/>
        <v>8.246680715673206</v>
      </c>
    </row>
    <row r="43" spans="1:8" ht="18.75" thickBot="1">
      <c r="A43" s="74" t="s">
        <v>10</v>
      </c>
      <c r="B43" s="75">
        <v>35</v>
      </c>
      <c r="C43" s="75">
        <v>2</v>
      </c>
      <c r="D43" s="76">
        <f t="shared" si="20"/>
        <v>4</v>
      </c>
      <c r="E43" s="77">
        <f t="shared" si="21"/>
        <v>12.566370614359172</v>
      </c>
      <c r="F43" s="77">
        <f t="shared" si="22"/>
        <v>1.2217304763960306</v>
      </c>
      <c r="G43" s="77">
        <f t="shared" si="23"/>
        <v>12.566370614359172</v>
      </c>
      <c r="H43" s="78">
        <f t="shared" si="24"/>
        <v>1.2217304763960306</v>
      </c>
    </row>
    <row r="44" spans="1:8" ht="18">
      <c r="A44" s="79"/>
      <c r="B44" s="79"/>
      <c r="C44" s="79"/>
      <c r="D44" s="79"/>
      <c r="E44" s="79"/>
      <c r="F44" s="79"/>
      <c r="G44" s="79"/>
      <c r="H44" s="79"/>
    </row>
    <row r="45" spans="1:8" ht="18.75" thickBot="1">
      <c r="A45" s="79"/>
      <c r="B45" s="79"/>
      <c r="C45" s="79"/>
      <c r="D45" s="79"/>
      <c r="E45" s="79"/>
      <c r="F45" s="79"/>
      <c r="G45" s="79"/>
      <c r="H45" s="79"/>
    </row>
    <row r="46" spans="1:8" ht="16.5" thickBot="1">
      <c r="A46" s="80"/>
      <c r="B46" s="81" t="s">
        <v>1</v>
      </c>
      <c r="C46" s="81" t="s">
        <v>2</v>
      </c>
      <c r="D46" s="81" t="s">
        <v>28</v>
      </c>
      <c r="E46" s="81" t="s">
        <v>29</v>
      </c>
      <c r="F46" s="81" t="s">
        <v>3</v>
      </c>
      <c r="G46" s="81" t="s">
        <v>43</v>
      </c>
      <c r="H46" s="82" t="s">
        <v>27</v>
      </c>
    </row>
    <row r="47" spans="1:8" ht="18">
      <c r="A47" s="64" t="s">
        <v>5</v>
      </c>
      <c r="B47" s="65">
        <v>24</v>
      </c>
      <c r="C47" s="65">
        <v>7</v>
      </c>
      <c r="D47" s="66">
        <f aca="true" t="shared" si="25" ref="D47:D52">C47*2</f>
        <v>14</v>
      </c>
      <c r="E47" s="67">
        <f aca="true" t="shared" si="26" ref="E47:E52">D47*PI()</f>
        <v>43.982297150257104</v>
      </c>
      <c r="F47" s="67">
        <f aca="true" t="shared" si="27" ref="F47:F52">E47*B47/360</f>
        <v>2.9321531433504737</v>
      </c>
      <c r="G47" s="67">
        <f aca="true" t="shared" si="28" ref="G47:G52">PI()*C47*C47</f>
        <v>153.93804002589985</v>
      </c>
      <c r="H47" s="68">
        <f aca="true" t="shared" si="29" ref="H47:H52">G47*B47/360</f>
        <v>10.262536001726657</v>
      </c>
    </row>
    <row r="48" spans="1:8" ht="18">
      <c r="A48" s="69" t="s">
        <v>6</v>
      </c>
      <c r="B48" s="70">
        <v>45</v>
      </c>
      <c r="C48" s="70">
        <v>6</v>
      </c>
      <c r="D48" s="71">
        <f t="shared" si="25"/>
        <v>12</v>
      </c>
      <c r="E48" s="72">
        <f t="shared" si="26"/>
        <v>37.69911184307752</v>
      </c>
      <c r="F48" s="72">
        <f t="shared" si="27"/>
        <v>4.71238898038469</v>
      </c>
      <c r="G48" s="72">
        <f t="shared" si="28"/>
        <v>113.09733552923255</v>
      </c>
      <c r="H48" s="73">
        <f t="shared" si="29"/>
        <v>14.137166941154067</v>
      </c>
    </row>
    <row r="49" spans="1:8" ht="18">
      <c r="A49" s="69" t="s">
        <v>7</v>
      </c>
      <c r="B49" s="70">
        <v>65</v>
      </c>
      <c r="C49" s="70">
        <v>5</v>
      </c>
      <c r="D49" s="71">
        <f t="shared" si="25"/>
        <v>10</v>
      </c>
      <c r="E49" s="72">
        <f t="shared" si="26"/>
        <v>31.41592653589793</v>
      </c>
      <c r="F49" s="72">
        <f t="shared" si="27"/>
        <v>5.672320068981571</v>
      </c>
      <c r="G49" s="72">
        <f t="shared" si="28"/>
        <v>78.53981633974483</v>
      </c>
      <c r="H49" s="73">
        <f t="shared" si="29"/>
        <v>14.180800172453928</v>
      </c>
    </row>
    <row r="50" spans="1:8" ht="18">
      <c r="A50" s="69" t="s">
        <v>8</v>
      </c>
      <c r="B50" s="70">
        <v>85</v>
      </c>
      <c r="C50" s="70">
        <v>4</v>
      </c>
      <c r="D50" s="71">
        <f t="shared" si="25"/>
        <v>8</v>
      </c>
      <c r="E50" s="72">
        <f t="shared" si="26"/>
        <v>25.132741228718345</v>
      </c>
      <c r="F50" s="72">
        <f t="shared" si="27"/>
        <v>5.934119456780721</v>
      </c>
      <c r="G50" s="72">
        <f t="shared" si="28"/>
        <v>50.26548245743669</v>
      </c>
      <c r="H50" s="73">
        <f t="shared" si="29"/>
        <v>11.868238913561441</v>
      </c>
    </row>
    <row r="51" spans="1:8" ht="18">
      <c r="A51" s="69" t="s">
        <v>9</v>
      </c>
      <c r="B51" s="70">
        <v>105</v>
      </c>
      <c r="C51" s="70">
        <v>3</v>
      </c>
      <c r="D51" s="71">
        <f t="shared" si="25"/>
        <v>6</v>
      </c>
      <c r="E51" s="72">
        <f t="shared" si="26"/>
        <v>18.84955592153876</v>
      </c>
      <c r="F51" s="72">
        <f t="shared" si="27"/>
        <v>5.497787143782138</v>
      </c>
      <c r="G51" s="72">
        <f t="shared" si="28"/>
        <v>28.274333882308138</v>
      </c>
      <c r="H51" s="73">
        <f t="shared" si="29"/>
        <v>8.246680715673206</v>
      </c>
    </row>
    <row r="52" spans="1:8" ht="18.75" thickBot="1">
      <c r="A52" s="74" t="s">
        <v>10</v>
      </c>
      <c r="B52" s="75">
        <v>35</v>
      </c>
      <c r="C52" s="75">
        <v>2</v>
      </c>
      <c r="D52" s="76">
        <f t="shared" si="25"/>
        <v>4</v>
      </c>
      <c r="E52" s="77">
        <f t="shared" si="26"/>
        <v>12.566370614359172</v>
      </c>
      <c r="F52" s="77">
        <f t="shared" si="27"/>
        <v>1.2217304763960306</v>
      </c>
      <c r="G52" s="77">
        <f t="shared" si="28"/>
        <v>12.566370614359172</v>
      </c>
      <c r="H52" s="78">
        <f t="shared" si="29"/>
        <v>1.2217304763960306</v>
      </c>
    </row>
    <row r="53" spans="1:8" ht="18">
      <c r="A53" s="79"/>
      <c r="B53" s="79"/>
      <c r="C53" s="79"/>
      <c r="D53" s="79"/>
      <c r="E53" s="79"/>
      <c r="F53" s="79"/>
      <c r="G53" s="79"/>
      <c r="H53" s="79"/>
    </row>
    <row r="54" spans="1:8" ht="18.75" thickBot="1">
      <c r="A54" s="79"/>
      <c r="B54" s="79"/>
      <c r="C54" s="79"/>
      <c r="D54" s="79"/>
      <c r="E54" s="79"/>
      <c r="F54" s="79"/>
      <c r="G54" s="79"/>
      <c r="H54" s="79"/>
    </row>
    <row r="55" spans="1:8" ht="16.5" thickBot="1">
      <c r="A55" s="80"/>
      <c r="B55" s="81" t="s">
        <v>1</v>
      </c>
      <c r="C55" s="81" t="s">
        <v>2</v>
      </c>
      <c r="D55" s="81" t="s">
        <v>28</v>
      </c>
      <c r="E55" s="81" t="s">
        <v>29</v>
      </c>
      <c r="F55" s="81" t="s">
        <v>3</v>
      </c>
      <c r="G55" s="81" t="s">
        <v>43</v>
      </c>
      <c r="H55" s="82" t="s">
        <v>27</v>
      </c>
    </row>
    <row r="56" spans="1:8" ht="18">
      <c r="A56" s="64" t="s">
        <v>5</v>
      </c>
      <c r="B56" s="65">
        <v>24</v>
      </c>
      <c r="C56" s="65">
        <v>7</v>
      </c>
      <c r="D56" s="66">
        <f aca="true" t="shared" si="30" ref="D56:D61">C56*2</f>
        <v>14</v>
      </c>
      <c r="E56" s="67">
        <f aca="true" t="shared" si="31" ref="E56:E61">D56*PI()</f>
        <v>43.982297150257104</v>
      </c>
      <c r="F56" s="67">
        <f aca="true" t="shared" si="32" ref="F56:F61">E56*B56/360</f>
        <v>2.9321531433504737</v>
      </c>
      <c r="G56" s="67">
        <f aca="true" t="shared" si="33" ref="G56:G61">PI()*C56*C56</f>
        <v>153.93804002589985</v>
      </c>
      <c r="H56" s="68">
        <f aca="true" t="shared" si="34" ref="H56:H61">G56*B56/360</f>
        <v>10.262536001726657</v>
      </c>
    </row>
    <row r="57" spans="1:8" ht="18">
      <c r="A57" s="69" t="s">
        <v>6</v>
      </c>
      <c r="B57" s="70">
        <v>45</v>
      </c>
      <c r="C57" s="70">
        <v>6</v>
      </c>
      <c r="D57" s="71">
        <f t="shared" si="30"/>
        <v>12</v>
      </c>
      <c r="E57" s="72">
        <f t="shared" si="31"/>
        <v>37.69911184307752</v>
      </c>
      <c r="F57" s="72">
        <f t="shared" si="32"/>
        <v>4.71238898038469</v>
      </c>
      <c r="G57" s="72">
        <f t="shared" si="33"/>
        <v>113.09733552923255</v>
      </c>
      <c r="H57" s="73">
        <f t="shared" si="34"/>
        <v>14.137166941154067</v>
      </c>
    </row>
    <row r="58" spans="1:8" ht="18">
      <c r="A58" s="69" t="s">
        <v>7</v>
      </c>
      <c r="B58" s="70">
        <v>65</v>
      </c>
      <c r="C58" s="70">
        <v>5</v>
      </c>
      <c r="D58" s="71">
        <f t="shared" si="30"/>
        <v>10</v>
      </c>
      <c r="E58" s="72">
        <f t="shared" si="31"/>
        <v>31.41592653589793</v>
      </c>
      <c r="F58" s="72">
        <f t="shared" si="32"/>
        <v>5.672320068981571</v>
      </c>
      <c r="G58" s="72">
        <f t="shared" si="33"/>
        <v>78.53981633974483</v>
      </c>
      <c r="H58" s="73">
        <f t="shared" si="34"/>
        <v>14.180800172453928</v>
      </c>
    </row>
    <row r="59" spans="1:8" ht="18">
      <c r="A59" s="69" t="s">
        <v>8</v>
      </c>
      <c r="B59" s="70">
        <v>85</v>
      </c>
      <c r="C59" s="70">
        <v>4</v>
      </c>
      <c r="D59" s="71">
        <f t="shared" si="30"/>
        <v>8</v>
      </c>
      <c r="E59" s="72">
        <f t="shared" si="31"/>
        <v>25.132741228718345</v>
      </c>
      <c r="F59" s="72">
        <f t="shared" si="32"/>
        <v>5.934119456780721</v>
      </c>
      <c r="G59" s="72">
        <f t="shared" si="33"/>
        <v>50.26548245743669</v>
      </c>
      <c r="H59" s="73">
        <f t="shared" si="34"/>
        <v>11.868238913561441</v>
      </c>
    </row>
    <row r="60" spans="1:8" ht="18">
      <c r="A60" s="69" t="s">
        <v>9</v>
      </c>
      <c r="B60" s="70">
        <v>105</v>
      </c>
      <c r="C60" s="70">
        <v>3</v>
      </c>
      <c r="D60" s="71">
        <f t="shared" si="30"/>
        <v>6</v>
      </c>
      <c r="E60" s="72">
        <f t="shared" si="31"/>
        <v>18.84955592153876</v>
      </c>
      <c r="F60" s="72">
        <f t="shared" si="32"/>
        <v>5.497787143782138</v>
      </c>
      <c r="G60" s="72">
        <f t="shared" si="33"/>
        <v>28.274333882308138</v>
      </c>
      <c r="H60" s="73">
        <f t="shared" si="34"/>
        <v>8.246680715673206</v>
      </c>
    </row>
    <row r="61" spans="1:8" ht="18.75" thickBot="1">
      <c r="A61" s="74" t="s">
        <v>10</v>
      </c>
      <c r="B61" s="75">
        <v>35</v>
      </c>
      <c r="C61" s="75">
        <v>2</v>
      </c>
      <c r="D61" s="76">
        <f t="shared" si="30"/>
        <v>4</v>
      </c>
      <c r="E61" s="77">
        <f t="shared" si="31"/>
        <v>12.566370614359172</v>
      </c>
      <c r="F61" s="77">
        <f t="shared" si="32"/>
        <v>1.2217304763960306</v>
      </c>
      <c r="G61" s="77">
        <f t="shared" si="33"/>
        <v>12.566370614359172</v>
      </c>
      <c r="H61" s="78">
        <f t="shared" si="34"/>
        <v>1.2217304763960306</v>
      </c>
    </row>
  </sheetData>
  <sheetProtection/>
  <mergeCells count="8">
    <mergeCell ref="W8:Z8"/>
    <mergeCell ref="N13:S13"/>
    <mergeCell ref="W2:Z2"/>
    <mergeCell ref="W3:Z3"/>
    <mergeCell ref="W4:Z4"/>
    <mergeCell ref="W5:Z5"/>
    <mergeCell ref="W6:Z6"/>
    <mergeCell ref="W7:Z7"/>
  </mergeCells>
  <printOptions/>
  <pageMargins left="0" right="0" top="0" bottom="0" header="0.5118110236220472" footer="0.5118110236220472"/>
  <pageSetup fitToHeight="1" fitToWidth="1" horizontalDpi="600" verticalDpi="600" orientation="portrait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6:H36"/>
  <sheetViews>
    <sheetView zoomScalePageLayoutView="0" workbookViewId="0" topLeftCell="A1">
      <selection activeCell="J32" sqref="J32"/>
    </sheetView>
  </sheetViews>
  <sheetFormatPr defaultColWidth="9.140625" defaultRowHeight="29.25" customHeight="1"/>
  <cols>
    <col min="1" max="1" width="3.57421875" style="48" bestFit="1" customWidth="1"/>
    <col min="2" max="2" width="6.421875" style="48" bestFit="1" customWidth="1"/>
    <col min="3" max="3" width="10.421875" style="48" bestFit="1" customWidth="1"/>
    <col min="4" max="4" width="12.7109375" style="48" bestFit="1" customWidth="1"/>
    <col min="5" max="5" width="17.421875" style="48" bestFit="1" customWidth="1"/>
    <col min="6" max="6" width="13.28125" style="48" bestFit="1" customWidth="1"/>
    <col min="7" max="8" width="16.00390625" style="48" bestFit="1" customWidth="1"/>
    <col min="9" max="16384" width="9.140625" style="48" customWidth="1"/>
  </cols>
  <sheetData>
    <row r="15" ht="29.25" customHeight="1" thickBot="1"/>
    <row r="16" spans="1:8" ht="29.25" customHeight="1" thickBot="1">
      <c r="A16" s="49"/>
      <c r="B16" s="50" t="s">
        <v>1</v>
      </c>
      <c r="C16" s="50" t="s">
        <v>2</v>
      </c>
      <c r="D16" s="50" t="s">
        <v>28</v>
      </c>
      <c r="E16" s="50" t="s">
        <v>29</v>
      </c>
      <c r="F16" s="50" t="s">
        <v>3</v>
      </c>
      <c r="G16" s="50" t="s">
        <v>30</v>
      </c>
      <c r="H16" s="51" t="s">
        <v>27</v>
      </c>
    </row>
    <row r="17" spans="1:8" ht="18.75" customHeight="1">
      <c r="A17" s="52" t="s">
        <v>5</v>
      </c>
      <c r="B17" s="53">
        <v>10</v>
      </c>
      <c r="C17" s="53">
        <v>7</v>
      </c>
      <c r="D17" s="34">
        <f aca="true" t="shared" si="0" ref="D17:D22">C17*2</f>
        <v>14</v>
      </c>
      <c r="E17" s="35">
        <f aca="true" t="shared" si="1" ref="E17:E22">D17*PI()</f>
        <v>43.982297150257104</v>
      </c>
      <c r="F17" s="35">
        <f aca="true" t="shared" si="2" ref="F17:F22">E17*B17/360</f>
        <v>1.2217304763960306</v>
      </c>
      <c r="G17" s="35">
        <f aca="true" t="shared" si="3" ref="G17:G22">PI()*C17*C17</f>
        <v>153.93804002589985</v>
      </c>
      <c r="H17" s="36">
        <f aca="true" t="shared" si="4" ref="H17:H22">G17*B17/360</f>
        <v>4.276056667386107</v>
      </c>
    </row>
    <row r="18" spans="1:8" ht="18.75" customHeight="1">
      <c r="A18" s="55" t="s">
        <v>6</v>
      </c>
      <c r="B18" s="56">
        <v>30</v>
      </c>
      <c r="C18" s="56">
        <v>6</v>
      </c>
      <c r="D18" s="37">
        <f t="shared" si="0"/>
        <v>12</v>
      </c>
      <c r="E18" s="38">
        <f t="shared" si="1"/>
        <v>37.69911184307752</v>
      </c>
      <c r="F18" s="38">
        <f t="shared" si="2"/>
        <v>3.141592653589793</v>
      </c>
      <c r="G18" s="38">
        <f t="shared" si="3"/>
        <v>113.09733552923255</v>
      </c>
      <c r="H18" s="39">
        <f t="shared" si="4"/>
        <v>9.42477796076938</v>
      </c>
    </row>
    <row r="19" spans="1:8" ht="18.75" customHeight="1">
      <c r="A19" s="55" t="s">
        <v>7</v>
      </c>
      <c r="B19" s="56">
        <v>50</v>
      </c>
      <c r="C19" s="56">
        <v>5</v>
      </c>
      <c r="D19" s="37">
        <f t="shared" si="0"/>
        <v>10</v>
      </c>
      <c r="E19" s="38">
        <f t="shared" si="1"/>
        <v>31.41592653589793</v>
      </c>
      <c r="F19" s="38">
        <f t="shared" si="2"/>
        <v>4.363323129985823</v>
      </c>
      <c r="G19" s="38">
        <f t="shared" si="3"/>
        <v>78.53981633974483</v>
      </c>
      <c r="H19" s="39">
        <f t="shared" si="4"/>
        <v>10.90830782496456</v>
      </c>
    </row>
    <row r="20" spans="1:8" ht="18.75" customHeight="1">
      <c r="A20" s="55" t="s">
        <v>8</v>
      </c>
      <c r="B20" s="56">
        <v>70</v>
      </c>
      <c r="C20" s="56">
        <v>4</v>
      </c>
      <c r="D20" s="37">
        <f t="shared" si="0"/>
        <v>8</v>
      </c>
      <c r="E20" s="38">
        <f t="shared" si="1"/>
        <v>25.132741228718345</v>
      </c>
      <c r="F20" s="38">
        <f t="shared" si="2"/>
        <v>4.886921905584122</v>
      </c>
      <c r="G20" s="38">
        <f t="shared" si="3"/>
        <v>50.26548245743669</v>
      </c>
      <c r="H20" s="39">
        <f t="shared" si="4"/>
        <v>9.773843811168245</v>
      </c>
    </row>
    <row r="21" spans="1:8" ht="18.75" customHeight="1">
      <c r="A21" s="55" t="s">
        <v>9</v>
      </c>
      <c r="B21" s="56">
        <v>90</v>
      </c>
      <c r="C21" s="56">
        <v>3</v>
      </c>
      <c r="D21" s="37">
        <f t="shared" si="0"/>
        <v>6</v>
      </c>
      <c r="E21" s="38">
        <f t="shared" si="1"/>
        <v>18.84955592153876</v>
      </c>
      <c r="F21" s="38">
        <f t="shared" si="2"/>
        <v>4.71238898038469</v>
      </c>
      <c r="G21" s="38">
        <f t="shared" si="3"/>
        <v>28.274333882308138</v>
      </c>
      <c r="H21" s="39">
        <f t="shared" si="4"/>
        <v>7.068583470577034</v>
      </c>
    </row>
    <row r="22" spans="1:8" ht="18.75" customHeight="1" thickBot="1">
      <c r="A22" s="58" t="s">
        <v>10</v>
      </c>
      <c r="B22" s="59">
        <v>110</v>
      </c>
      <c r="C22" s="59">
        <v>2</v>
      </c>
      <c r="D22" s="40">
        <f t="shared" si="0"/>
        <v>4</v>
      </c>
      <c r="E22" s="41">
        <f t="shared" si="1"/>
        <v>12.566370614359172</v>
      </c>
      <c r="F22" s="41">
        <f t="shared" si="2"/>
        <v>3.839724354387525</v>
      </c>
      <c r="G22" s="41">
        <f t="shared" si="3"/>
        <v>12.566370614359172</v>
      </c>
      <c r="H22" s="42">
        <f t="shared" si="4"/>
        <v>3.839724354387525</v>
      </c>
    </row>
    <row r="23" spans="1:8" ht="18.75" customHeight="1">
      <c r="A23" s="61" t="s">
        <v>11</v>
      </c>
      <c r="B23" s="62">
        <v>80</v>
      </c>
      <c r="C23" s="43">
        <v>43</v>
      </c>
      <c r="D23" s="62">
        <v>86</v>
      </c>
      <c r="E23" s="44">
        <v>270.1769682087222</v>
      </c>
      <c r="F23" s="44">
        <v>60.03932626860493</v>
      </c>
      <c r="G23" s="44">
        <v>5808.804816487527</v>
      </c>
      <c r="H23" s="45">
        <v>1290.8455147750062</v>
      </c>
    </row>
    <row r="24" spans="1:8" ht="18.75" customHeight="1">
      <c r="A24" s="55" t="s">
        <v>12</v>
      </c>
      <c r="B24" s="56">
        <v>6</v>
      </c>
      <c r="C24" s="37">
        <v>87</v>
      </c>
      <c r="D24" s="56">
        <v>174</v>
      </c>
      <c r="E24" s="38">
        <v>546.637121724624</v>
      </c>
      <c r="F24" s="38">
        <v>9.1106186954104</v>
      </c>
      <c r="G24" s="38">
        <v>23778.714795021144</v>
      </c>
      <c r="H24" s="39">
        <v>396.31191325035246</v>
      </c>
    </row>
    <row r="25" spans="1:8" ht="18.75" customHeight="1">
      <c r="A25" s="55" t="s">
        <v>13</v>
      </c>
      <c r="B25" s="56">
        <v>268</v>
      </c>
      <c r="C25" s="56">
        <v>10.5</v>
      </c>
      <c r="D25" s="37">
        <v>21</v>
      </c>
      <c r="E25" s="38">
        <v>65.97344572538566</v>
      </c>
      <c r="F25" s="38">
        <v>49.11356515112043</v>
      </c>
      <c r="G25" s="38">
        <v>346.36059005827474</v>
      </c>
      <c r="H25" s="39">
        <v>257.8462170433823</v>
      </c>
    </row>
    <row r="26" spans="1:8" ht="18.75" customHeight="1">
      <c r="A26" s="55" t="s">
        <v>14</v>
      </c>
      <c r="B26" s="56">
        <v>55</v>
      </c>
      <c r="C26" s="37">
        <v>79.5</v>
      </c>
      <c r="D26" s="37">
        <v>159</v>
      </c>
      <c r="E26" s="38">
        <v>499.5132319207771</v>
      </c>
      <c r="F26" s="31">
        <v>76.31452154345206</v>
      </c>
      <c r="G26" s="38">
        <v>19855.65096885089</v>
      </c>
      <c r="H26" s="39">
        <v>3033.5022313522186</v>
      </c>
    </row>
    <row r="27" spans="1:8" ht="18.75" customHeight="1">
      <c r="A27" s="55" t="s">
        <v>31</v>
      </c>
      <c r="B27" s="56">
        <v>104</v>
      </c>
      <c r="C27" s="37">
        <v>71.5</v>
      </c>
      <c r="D27" s="37">
        <v>143</v>
      </c>
      <c r="E27" s="38">
        <v>449.2477494633404</v>
      </c>
      <c r="F27" s="38">
        <v>129.78268317829836</v>
      </c>
      <c r="G27" s="38">
        <v>16060.60704331442</v>
      </c>
      <c r="H27" s="57">
        <v>4639.730923624166</v>
      </c>
    </row>
    <row r="28" spans="1:8" ht="18.75" customHeight="1">
      <c r="A28" s="55" t="s">
        <v>32</v>
      </c>
      <c r="B28" s="37">
        <v>178</v>
      </c>
      <c r="C28" s="56">
        <v>37.5</v>
      </c>
      <c r="D28" s="37">
        <v>75</v>
      </c>
      <c r="E28" s="38">
        <v>235.61944901923448</v>
      </c>
      <c r="F28" s="31">
        <v>116.50072757062149</v>
      </c>
      <c r="G28" s="38">
        <v>4417.864669110647</v>
      </c>
      <c r="H28" s="39">
        <v>2184.388641949153</v>
      </c>
    </row>
    <row r="29" spans="1:8" ht="18.75" customHeight="1">
      <c r="A29" s="55" t="s">
        <v>33</v>
      </c>
      <c r="B29" s="37">
        <v>324</v>
      </c>
      <c r="C29" s="37">
        <v>81.5</v>
      </c>
      <c r="D29" s="56">
        <v>163</v>
      </c>
      <c r="E29" s="38">
        <v>512.0796025351362</v>
      </c>
      <c r="F29" s="31">
        <v>460.8716422816226</v>
      </c>
      <c r="G29" s="38">
        <v>20867.243803306803</v>
      </c>
      <c r="H29" s="39">
        <v>18780.519422976122</v>
      </c>
    </row>
    <row r="30" spans="1:8" ht="18.75" customHeight="1">
      <c r="A30" s="55" t="s">
        <v>34</v>
      </c>
      <c r="B30" s="37">
        <v>266</v>
      </c>
      <c r="C30" s="56">
        <v>7</v>
      </c>
      <c r="D30" s="37">
        <v>14</v>
      </c>
      <c r="E30" s="38">
        <v>43.982297150257104</v>
      </c>
      <c r="F30" s="38">
        <v>32.49803067213442</v>
      </c>
      <c r="G30" s="38">
        <v>153.93804002589985</v>
      </c>
      <c r="H30" s="57">
        <v>113.74310735247045</v>
      </c>
    </row>
    <row r="31" spans="1:8" ht="18.75" customHeight="1">
      <c r="A31" s="55" t="s">
        <v>35</v>
      </c>
      <c r="B31" s="37">
        <v>79</v>
      </c>
      <c r="C31" s="37">
        <v>96</v>
      </c>
      <c r="D31" s="56">
        <v>192</v>
      </c>
      <c r="E31" s="38">
        <v>603.1857894892403</v>
      </c>
      <c r="F31" s="38">
        <v>132.36577047124996</v>
      </c>
      <c r="G31" s="38">
        <v>28952.917895483533</v>
      </c>
      <c r="H31" s="57">
        <v>6353.556982619997</v>
      </c>
    </row>
    <row r="32" spans="1:8" ht="18.75" customHeight="1">
      <c r="A32" s="55" t="s">
        <v>36</v>
      </c>
      <c r="B32" s="56">
        <v>358</v>
      </c>
      <c r="C32" s="56">
        <v>105.5</v>
      </c>
      <c r="D32" s="37">
        <v>211</v>
      </c>
      <c r="E32" s="38">
        <v>662.8760499074464</v>
      </c>
      <c r="F32" s="38">
        <v>659.1934051857384</v>
      </c>
      <c r="G32" s="38">
        <v>34966.71163261779</v>
      </c>
      <c r="H32" s="39">
        <v>34772.45212354769</v>
      </c>
    </row>
    <row r="33" spans="1:8" ht="18.75" customHeight="1">
      <c r="A33" s="55" t="s">
        <v>37</v>
      </c>
      <c r="B33" s="56">
        <v>345</v>
      </c>
      <c r="C33" s="37">
        <v>53</v>
      </c>
      <c r="D33" s="56">
        <v>106</v>
      </c>
      <c r="E33" s="38">
        <v>333.0088212805181</v>
      </c>
      <c r="F33" s="38">
        <v>319.13345372716316</v>
      </c>
      <c r="G33" s="38">
        <v>8824.73376393373</v>
      </c>
      <c r="H33" s="39">
        <v>8457.036523769824</v>
      </c>
    </row>
    <row r="34" spans="1:8" ht="18.75" customHeight="1">
      <c r="A34" s="55" t="s">
        <v>38</v>
      </c>
      <c r="B34" s="56">
        <v>22</v>
      </c>
      <c r="C34" s="37">
        <v>64</v>
      </c>
      <c r="D34" s="37">
        <v>128</v>
      </c>
      <c r="E34" s="31">
        <v>402.1238596594935</v>
      </c>
      <c r="F34" s="38">
        <v>24.57423586808016</v>
      </c>
      <c r="G34" s="38">
        <v>12867.963509103793</v>
      </c>
      <c r="H34" s="39">
        <v>786.3755477785651</v>
      </c>
    </row>
    <row r="35" spans="1:8" ht="18.75" customHeight="1">
      <c r="A35" s="55" t="s">
        <v>39</v>
      </c>
      <c r="B35" s="37">
        <v>242</v>
      </c>
      <c r="C35" s="37">
        <v>47.5</v>
      </c>
      <c r="D35" s="37">
        <v>95</v>
      </c>
      <c r="E35" s="31">
        <v>298.45130209103036</v>
      </c>
      <c r="F35" s="31">
        <v>200.62559751674817</v>
      </c>
      <c r="G35" s="38">
        <v>7088.218424661971</v>
      </c>
      <c r="H35" s="39">
        <v>4764.857941022769</v>
      </c>
    </row>
    <row r="36" spans="1:8" ht="18.75" customHeight="1" thickBot="1">
      <c r="A36" s="58" t="s">
        <v>40</v>
      </c>
      <c r="B36" s="40">
        <f ca="1">INT(RAND()*359+1)</f>
        <v>168</v>
      </c>
      <c r="C36" s="40">
        <f ca="1">INT(RAND()*200+14)/2</f>
        <v>27</v>
      </c>
      <c r="D36" s="40">
        <f>C36*2</f>
        <v>54</v>
      </c>
      <c r="E36" s="41">
        <f>D36*PI()</f>
        <v>169.64600329384882</v>
      </c>
      <c r="F36" s="41">
        <f>E36*B36/360</f>
        <v>79.16813487046278</v>
      </c>
      <c r="G36" s="32">
        <f>PI()*C36*C36</f>
        <v>2290.221044466959</v>
      </c>
      <c r="H36" s="60">
        <f>G36*B36/360</f>
        <v>1068.7698207512476</v>
      </c>
    </row>
  </sheetData>
  <sheetProtection/>
  <printOptions horizontalCentered="1"/>
  <pageMargins left="0" right="0" top="0" bottom="0" header="0.31496062992125984" footer="0.31496062992125984"/>
  <pageSetup fitToHeight="1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6:H36"/>
  <sheetViews>
    <sheetView zoomScalePageLayoutView="0" workbookViewId="0" topLeftCell="A15">
      <selection activeCell="H22" sqref="A16:H22"/>
    </sheetView>
  </sheetViews>
  <sheetFormatPr defaultColWidth="9.140625" defaultRowHeight="29.25" customHeight="1"/>
  <cols>
    <col min="1" max="1" width="3.57421875" style="48" bestFit="1" customWidth="1"/>
    <col min="2" max="2" width="6.421875" style="48" bestFit="1" customWidth="1"/>
    <col min="3" max="3" width="10.421875" style="48" bestFit="1" customWidth="1"/>
    <col min="4" max="4" width="12.7109375" style="48" bestFit="1" customWidth="1"/>
    <col min="5" max="5" width="17.421875" style="48" bestFit="1" customWidth="1"/>
    <col min="6" max="6" width="13.28125" style="48" bestFit="1" customWidth="1"/>
    <col min="7" max="8" width="16.00390625" style="48" bestFit="1" customWidth="1"/>
    <col min="9" max="16384" width="9.140625" style="48" customWidth="1"/>
  </cols>
  <sheetData>
    <row r="15" ht="29.25" customHeight="1" thickBot="1"/>
    <row r="16" spans="1:8" ht="29.25" customHeight="1" thickBot="1">
      <c r="A16" s="49"/>
      <c r="B16" s="50" t="s">
        <v>1</v>
      </c>
      <c r="C16" s="50" t="s">
        <v>2</v>
      </c>
      <c r="D16" s="50" t="s">
        <v>28</v>
      </c>
      <c r="E16" s="50" t="s">
        <v>29</v>
      </c>
      <c r="F16" s="50" t="s">
        <v>3</v>
      </c>
      <c r="G16" s="50" t="s">
        <v>30</v>
      </c>
      <c r="H16" s="51" t="s">
        <v>27</v>
      </c>
    </row>
    <row r="17" spans="1:8" ht="18.75" customHeight="1">
      <c r="A17" s="52" t="s">
        <v>5</v>
      </c>
      <c r="B17" s="53">
        <v>10</v>
      </c>
      <c r="C17" s="53">
        <v>7</v>
      </c>
      <c r="D17" s="53">
        <f aca="true" t="shared" si="0" ref="D17:D22">C17*2</f>
        <v>14</v>
      </c>
      <c r="E17" s="30">
        <f aca="true" t="shared" si="1" ref="E17:E22">D17*PI()</f>
        <v>43.982297150257104</v>
      </c>
      <c r="F17" s="30">
        <f aca="true" t="shared" si="2" ref="F17:F22">E17*B17/360</f>
        <v>1.2217304763960306</v>
      </c>
      <c r="G17" s="30">
        <f aca="true" t="shared" si="3" ref="G17:G22">PI()*C17*C17</f>
        <v>153.93804002589985</v>
      </c>
      <c r="H17" s="54">
        <f aca="true" t="shared" si="4" ref="H17:H22">G17*B17/360</f>
        <v>4.276056667386107</v>
      </c>
    </row>
    <row r="18" spans="1:8" ht="18.75" customHeight="1">
      <c r="A18" s="55" t="s">
        <v>6</v>
      </c>
      <c r="B18" s="56">
        <v>30</v>
      </c>
      <c r="C18" s="56">
        <v>6</v>
      </c>
      <c r="D18" s="56">
        <f t="shared" si="0"/>
        <v>12</v>
      </c>
      <c r="E18" s="31">
        <f t="shared" si="1"/>
        <v>37.69911184307752</v>
      </c>
      <c r="F18" s="31">
        <f t="shared" si="2"/>
        <v>3.141592653589793</v>
      </c>
      <c r="G18" s="31">
        <f t="shared" si="3"/>
        <v>113.09733552923255</v>
      </c>
      <c r="H18" s="57">
        <f t="shared" si="4"/>
        <v>9.42477796076938</v>
      </c>
    </row>
    <row r="19" spans="1:8" ht="18.75" customHeight="1">
      <c r="A19" s="55" t="s">
        <v>7</v>
      </c>
      <c r="B19" s="56">
        <v>50</v>
      </c>
      <c r="C19" s="56">
        <v>5</v>
      </c>
      <c r="D19" s="56">
        <f t="shared" si="0"/>
        <v>10</v>
      </c>
      <c r="E19" s="31">
        <f t="shared" si="1"/>
        <v>31.41592653589793</v>
      </c>
      <c r="F19" s="31">
        <f t="shared" si="2"/>
        <v>4.363323129985823</v>
      </c>
      <c r="G19" s="31">
        <f t="shared" si="3"/>
        <v>78.53981633974483</v>
      </c>
      <c r="H19" s="57">
        <f t="shared" si="4"/>
        <v>10.90830782496456</v>
      </c>
    </row>
    <row r="20" spans="1:8" ht="18.75" customHeight="1">
      <c r="A20" s="55" t="s">
        <v>8</v>
      </c>
      <c r="B20" s="56">
        <v>70</v>
      </c>
      <c r="C20" s="56">
        <v>4</v>
      </c>
      <c r="D20" s="56">
        <f t="shared" si="0"/>
        <v>8</v>
      </c>
      <c r="E20" s="31">
        <f t="shared" si="1"/>
        <v>25.132741228718345</v>
      </c>
      <c r="F20" s="31">
        <f t="shared" si="2"/>
        <v>4.886921905584122</v>
      </c>
      <c r="G20" s="31">
        <f t="shared" si="3"/>
        <v>50.26548245743669</v>
      </c>
      <c r="H20" s="57">
        <f t="shared" si="4"/>
        <v>9.773843811168245</v>
      </c>
    </row>
    <row r="21" spans="1:8" ht="18.75" customHeight="1">
      <c r="A21" s="55" t="s">
        <v>9</v>
      </c>
      <c r="B21" s="56">
        <v>90</v>
      </c>
      <c r="C21" s="56">
        <v>3</v>
      </c>
      <c r="D21" s="56">
        <f t="shared" si="0"/>
        <v>6</v>
      </c>
      <c r="E21" s="31">
        <f t="shared" si="1"/>
        <v>18.84955592153876</v>
      </c>
      <c r="F21" s="31">
        <f t="shared" si="2"/>
        <v>4.71238898038469</v>
      </c>
      <c r="G21" s="31">
        <f t="shared" si="3"/>
        <v>28.274333882308138</v>
      </c>
      <c r="H21" s="57">
        <f t="shared" si="4"/>
        <v>7.068583470577034</v>
      </c>
    </row>
    <row r="22" spans="1:8" ht="18.75" customHeight="1" thickBot="1">
      <c r="A22" s="58" t="s">
        <v>10</v>
      </c>
      <c r="B22" s="59">
        <v>110</v>
      </c>
      <c r="C22" s="59">
        <v>2</v>
      </c>
      <c r="D22" s="59">
        <f t="shared" si="0"/>
        <v>4</v>
      </c>
      <c r="E22" s="32">
        <f t="shared" si="1"/>
        <v>12.566370614359172</v>
      </c>
      <c r="F22" s="32">
        <f t="shared" si="2"/>
        <v>3.839724354387525</v>
      </c>
      <c r="G22" s="32">
        <f t="shared" si="3"/>
        <v>12.566370614359172</v>
      </c>
      <c r="H22" s="60">
        <f t="shared" si="4"/>
        <v>3.839724354387525</v>
      </c>
    </row>
    <row r="23" spans="1:8" ht="18.75" customHeight="1">
      <c r="A23" s="61" t="s">
        <v>11</v>
      </c>
      <c r="B23" s="62">
        <v>80</v>
      </c>
      <c r="C23" s="62">
        <v>43</v>
      </c>
      <c r="D23" s="62">
        <v>86</v>
      </c>
      <c r="E23" s="33">
        <v>270.1769682087222</v>
      </c>
      <c r="F23" s="33">
        <v>60.03932626860493</v>
      </c>
      <c r="G23" s="33">
        <v>5808.804816487527</v>
      </c>
      <c r="H23" s="63">
        <v>1290.8455147750062</v>
      </c>
    </row>
    <row r="24" spans="1:8" ht="18.75" customHeight="1">
      <c r="A24" s="55" t="s">
        <v>12</v>
      </c>
      <c r="B24" s="56">
        <v>6</v>
      </c>
      <c r="C24" s="56">
        <v>87</v>
      </c>
      <c r="D24" s="56">
        <v>174</v>
      </c>
      <c r="E24" s="31">
        <v>546.637121724624</v>
      </c>
      <c r="F24" s="31">
        <v>9.1106186954104</v>
      </c>
      <c r="G24" s="31">
        <v>23778.714795021144</v>
      </c>
      <c r="H24" s="57">
        <v>396.31191325035246</v>
      </c>
    </row>
    <row r="25" spans="1:8" ht="18.75" customHeight="1">
      <c r="A25" s="55" t="s">
        <v>13</v>
      </c>
      <c r="B25" s="56">
        <v>268</v>
      </c>
      <c r="C25" s="56">
        <v>10.5</v>
      </c>
      <c r="D25" s="56">
        <v>21</v>
      </c>
      <c r="E25" s="31">
        <v>65.97344572538566</v>
      </c>
      <c r="F25" s="31">
        <v>49.11356515112043</v>
      </c>
      <c r="G25" s="31">
        <v>346.36059005827474</v>
      </c>
      <c r="H25" s="57">
        <v>257.8462170433823</v>
      </c>
    </row>
    <row r="26" spans="1:8" ht="18.75" customHeight="1">
      <c r="A26" s="55" t="s">
        <v>14</v>
      </c>
      <c r="B26" s="56">
        <v>55</v>
      </c>
      <c r="C26" s="56">
        <v>79.5</v>
      </c>
      <c r="D26" s="56">
        <v>159</v>
      </c>
      <c r="E26" s="31">
        <v>499.5132319207771</v>
      </c>
      <c r="F26" s="31">
        <v>76.31452154345206</v>
      </c>
      <c r="G26" s="31">
        <v>19855.65096885089</v>
      </c>
      <c r="H26" s="57">
        <v>3033.5022313522186</v>
      </c>
    </row>
    <row r="27" spans="1:8" ht="18.75" customHeight="1">
      <c r="A27" s="55" t="s">
        <v>31</v>
      </c>
      <c r="B27" s="56">
        <v>104</v>
      </c>
      <c r="C27" s="56">
        <v>71.5</v>
      </c>
      <c r="D27" s="56">
        <v>143</v>
      </c>
      <c r="E27" s="31">
        <v>449.2477494633404</v>
      </c>
      <c r="F27" s="31">
        <v>129.78268317829836</v>
      </c>
      <c r="G27" s="31">
        <v>16060.60704331442</v>
      </c>
      <c r="H27" s="57">
        <v>4639.730923624166</v>
      </c>
    </row>
    <row r="28" spans="1:8" ht="18.75" customHeight="1">
      <c r="A28" s="55" t="s">
        <v>32</v>
      </c>
      <c r="B28" s="56">
        <v>178</v>
      </c>
      <c r="C28" s="56">
        <v>37.5</v>
      </c>
      <c r="D28" s="56">
        <v>75</v>
      </c>
      <c r="E28" s="31">
        <v>235.61944901923448</v>
      </c>
      <c r="F28" s="31">
        <v>116.50072757062149</v>
      </c>
      <c r="G28" s="31">
        <v>4417.864669110647</v>
      </c>
      <c r="H28" s="57">
        <v>2184.388641949153</v>
      </c>
    </row>
    <row r="29" spans="1:8" ht="18.75" customHeight="1">
      <c r="A29" s="55" t="s">
        <v>33</v>
      </c>
      <c r="B29" s="56">
        <v>324</v>
      </c>
      <c r="C29" s="56">
        <v>81.5</v>
      </c>
      <c r="D29" s="56">
        <v>163</v>
      </c>
      <c r="E29" s="31">
        <v>512.0796025351362</v>
      </c>
      <c r="F29" s="31">
        <v>460.8716422816226</v>
      </c>
      <c r="G29" s="31">
        <v>20867.243803306803</v>
      </c>
      <c r="H29" s="57">
        <v>18780.519422976122</v>
      </c>
    </row>
    <row r="30" spans="1:8" ht="18.75" customHeight="1">
      <c r="A30" s="55" t="s">
        <v>34</v>
      </c>
      <c r="B30" s="56">
        <v>266</v>
      </c>
      <c r="C30" s="56">
        <v>7</v>
      </c>
      <c r="D30" s="56">
        <v>14</v>
      </c>
      <c r="E30" s="31">
        <v>43.982297150257104</v>
      </c>
      <c r="F30" s="31">
        <v>32.49803067213442</v>
      </c>
      <c r="G30" s="31">
        <v>153.93804002589985</v>
      </c>
      <c r="H30" s="57">
        <v>113.74310735247045</v>
      </c>
    </row>
    <row r="31" spans="1:8" ht="18.75" customHeight="1">
      <c r="A31" s="55" t="s">
        <v>35</v>
      </c>
      <c r="B31" s="56">
        <v>79</v>
      </c>
      <c r="C31" s="56">
        <v>96</v>
      </c>
      <c r="D31" s="56">
        <v>192</v>
      </c>
      <c r="E31" s="31">
        <v>603.1857894892403</v>
      </c>
      <c r="F31" s="31">
        <v>132.36577047124996</v>
      </c>
      <c r="G31" s="31">
        <v>28952.917895483533</v>
      </c>
      <c r="H31" s="57">
        <v>6353.556982619997</v>
      </c>
    </row>
    <row r="32" spans="1:8" ht="18.75" customHeight="1">
      <c r="A32" s="55" t="s">
        <v>36</v>
      </c>
      <c r="B32" s="56">
        <v>358</v>
      </c>
      <c r="C32" s="56">
        <v>105.5</v>
      </c>
      <c r="D32" s="56">
        <v>211</v>
      </c>
      <c r="E32" s="31">
        <v>662.8760499074464</v>
      </c>
      <c r="F32" s="31">
        <v>659.1934051857384</v>
      </c>
      <c r="G32" s="31">
        <v>34966.71163261779</v>
      </c>
      <c r="H32" s="57">
        <v>34772.45212354769</v>
      </c>
    </row>
    <row r="33" spans="1:8" ht="18.75" customHeight="1">
      <c r="A33" s="55" t="s">
        <v>37</v>
      </c>
      <c r="B33" s="56">
        <v>345</v>
      </c>
      <c r="C33" s="56">
        <v>53</v>
      </c>
      <c r="D33" s="56">
        <v>106</v>
      </c>
      <c r="E33" s="31">
        <v>333.0088212805181</v>
      </c>
      <c r="F33" s="31">
        <v>319.13345372716316</v>
      </c>
      <c r="G33" s="31">
        <v>8824.73376393373</v>
      </c>
      <c r="H33" s="57">
        <v>8457.036523769824</v>
      </c>
    </row>
    <row r="34" spans="1:8" ht="18.75" customHeight="1">
      <c r="A34" s="55" t="s">
        <v>38</v>
      </c>
      <c r="B34" s="56">
        <v>22</v>
      </c>
      <c r="C34" s="56">
        <v>64</v>
      </c>
      <c r="D34" s="56">
        <v>128</v>
      </c>
      <c r="E34" s="31">
        <v>402.1238596594935</v>
      </c>
      <c r="F34" s="31">
        <v>24.57423586808016</v>
      </c>
      <c r="G34" s="31">
        <v>12867.963509103793</v>
      </c>
      <c r="H34" s="57">
        <v>786.3755477785651</v>
      </c>
    </row>
    <row r="35" spans="1:8" ht="18.75" customHeight="1">
      <c r="A35" s="55" t="s">
        <v>39</v>
      </c>
      <c r="B35" s="56">
        <v>242</v>
      </c>
      <c r="C35" s="56">
        <v>47.5</v>
      </c>
      <c r="D35" s="56">
        <v>95</v>
      </c>
      <c r="E35" s="31">
        <v>298.45130209103036</v>
      </c>
      <c r="F35" s="31">
        <v>200.62559751674817</v>
      </c>
      <c r="G35" s="31">
        <v>7088.218424661971</v>
      </c>
      <c r="H35" s="57">
        <v>4764.857941022769</v>
      </c>
    </row>
    <row r="36" spans="1:8" ht="18.75" customHeight="1" thickBot="1">
      <c r="A36" s="58" t="s">
        <v>40</v>
      </c>
      <c r="B36" s="59">
        <f ca="1">INT(RAND()*359+1)</f>
        <v>331</v>
      </c>
      <c r="C36" s="59">
        <f ca="1">INT(RAND()*200+14)/2</f>
        <v>52</v>
      </c>
      <c r="D36" s="59">
        <f>C36*2</f>
        <v>104</v>
      </c>
      <c r="E36" s="32">
        <f>D36*PI()</f>
        <v>326.7256359733385</v>
      </c>
      <c r="F36" s="32">
        <f>E36*B36/360</f>
        <v>300.406070853264</v>
      </c>
      <c r="G36" s="32">
        <f>PI()*C36*C36</f>
        <v>8494.8665353068</v>
      </c>
      <c r="H36" s="60">
        <f>G36*B36/360</f>
        <v>7810.557842184864</v>
      </c>
    </row>
  </sheetData>
  <sheetProtection/>
  <printOptions horizontalCentered="1"/>
  <pageMargins left="0" right="0" top="0" bottom="0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dcoglan</dc:creator>
  <cp:keywords/>
  <dc:description/>
  <cp:lastModifiedBy>Tom Francome (School of Education)</cp:lastModifiedBy>
  <cp:lastPrinted>2012-05-25T07:15:23Z</cp:lastPrinted>
  <dcterms:created xsi:type="dcterms:W3CDTF">2008-09-09T15:17:53Z</dcterms:created>
  <dcterms:modified xsi:type="dcterms:W3CDTF">2019-12-12T21:45:49Z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